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dminswork-my.sharepoint.com/personal/rajat_maheshwari_sworks_co_in/Documents/Desktop/"/>
    </mc:Choice>
  </mc:AlternateContent>
  <xr:revisionPtr revIDLastSave="2094" documentId="14_{B88145E9-00EB-47D8-8D8A-BECCC1F39767}" xr6:coauthVersionLast="47" xr6:coauthVersionMax="47" xr10:uidLastSave="{EAE756B2-72E8-484B-8539-3447C9EFED82}"/>
  <bookViews>
    <workbookView xWindow="-110" yWindow="-110" windowWidth="19420" windowHeight="11500" tabRatio="835" xr2:uid="{00000000-000D-0000-FFFF-FFFF00000000}"/>
  </bookViews>
  <sheets>
    <sheet name="Cover" sheetId="7" r:id="rId1"/>
    <sheet name="Glossary" sheetId="12" r:id="rId2"/>
    <sheet name="Key Metrics" sheetId="1" r:id="rId3"/>
    <sheet name="Operational Metrics" sheetId="3" r:id="rId4"/>
    <sheet name="Reconciliation to Normalised" sheetId="5" r:id="rId5"/>
  </sheets>
  <definedNames>
    <definedName name="CIQWBGuid" hidden="1">"Zomato Business Plan - 14th Mar_GS 31.xlsx"</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43757.5257060185</definedName>
    <definedName name="IQ_OPENED55" hidden="1">1</definedName>
    <definedName name="IQ_QTD" hidden="1">750000</definedName>
    <definedName name="IQ_TODAY" hidden="1">0</definedName>
    <definedName name="IQ_YTDMONTH" hidden="1">130000</definedName>
    <definedName name="_xlnm.Print_Area" localSheetId="0">Cover!$A$1:$H$25</definedName>
    <definedName name="_xlnm.Print_Area" localSheetId="4">'Reconciliation to Normalised'!$A$1:$H$65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G18" i="1"/>
  <c r="F19" i="1"/>
  <c r="G19" i="1"/>
  <c r="F21" i="1"/>
  <c r="G21" i="1"/>
  <c r="D12" i="5" l="1"/>
  <c r="F22" i="5"/>
  <c r="H12" i="5"/>
  <c r="G12" i="5"/>
  <c r="G17" i="5" s="1"/>
  <c r="F12" i="5"/>
  <c r="E12" i="5"/>
  <c r="C12" i="5"/>
  <c r="C17" i="5"/>
  <c r="E17" i="5"/>
  <c r="E22" i="5"/>
  <c r="D17" i="5"/>
  <c r="D22" i="5" s="1"/>
  <c r="C22" i="5"/>
  <c r="C62" i="5"/>
  <c r="D62" i="5"/>
  <c r="H17" i="5"/>
  <c r="F17" i="5"/>
  <c r="C14" i="7"/>
  <c r="C16" i="7"/>
  <c r="C18" i="7"/>
  <c r="C20" i="7"/>
  <c r="H22" i="5"/>
  <c r="G22" i="5" l="1"/>
</calcChain>
</file>

<file path=xl/sharedStrings.xml><?xml version="1.0" encoding="utf-8"?>
<sst xmlns="http://schemas.openxmlformats.org/spreadsheetml/2006/main" count="231" uniqueCount="176">
  <si>
    <t>KPI Data Book</t>
  </si>
  <si>
    <t>Table of Contents</t>
  </si>
  <si>
    <t>Sr. No.</t>
  </si>
  <si>
    <t>Index</t>
  </si>
  <si>
    <t>Key Metrics</t>
  </si>
  <si>
    <t>Operational Metrics</t>
  </si>
  <si>
    <t>Glossary</t>
  </si>
  <si>
    <t>Term</t>
  </si>
  <si>
    <t>Definition</t>
  </si>
  <si>
    <t xml:space="preserve">Cities </t>
  </si>
  <si>
    <t>Total number of cities in which we have geographic presence</t>
  </si>
  <si>
    <t>Super Built-up Area</t>
  </si>
  <si>
    <t>The super built-up area of a property is the total contracted area, which includes the carpet area, along with the terrace, balconies, areas occupied by walls, and areas occupied by common/ shared construction</t>
  </si>
  <si>
    <t>Centres</t>
  </si>
  <si>
    <t xml:space="preserve">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</si>
  <si>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Operational Centres</t>
  </si>
  <si>
    <t xml:space="preserve">Centres of our Company which are under operation and managed by us, but exclude Fitouts Centres or/ and Centres which are yet to be handed over to us by the respective Landlord(s) </t>
  </si>
  <si>
    <t>Number of Centres</t>
  </si>
  <si>
    <t>Sum of our Company’s Centres for which our Company has entered into definitive agreements with the respective Landlords, and includes Operational Centres, Fit-outs Centres and Centres yet to be handed over by the respective Landlords</t>
  </si>
  <si>
    <t>Mature Centre(s)</t>
  </si>
  <si>
    <t>Centres which are operational for more than 12 months from date of commencement of operations</t>
  </si>
  <si>
    <t>Number of Capacity Seats in all Centres</t>
  </si>
  <si>
    <t>The maximum number of Seats available across all our Centres (Operational Centres + Centres under fit outs + centres yet to be handed over by landlord)</t>
  </si>
  <si>
    <t>Number of Capacity Seats in Operational Centres</t>
  </si>
  <si>
    <t>Number of Capacity Seats in Operational Centres means the maximum number of Seats available across all our Operational Centres</t>
  </si>
  <si>
    <t xml:space="preserve">Number of Occupied Seats in Operational Centres </t>
  </si>
  <si>
    <t xml:space="preserve">Total number of Seats contracted in our Operational Centres. This also includes the Seats occupied by our Company in respective Centres </t>
  </si>
  <si>
    <t xml:space="preserve">Number of Occupied Seats for Mature Centres </t>
  </si>
  <si>
    <t xml:space="preserve">Total number of Seats contracted in our Mature Centres. This also includes the Seats occupied by our Company in respective Centres </t>
  </si>
  <si>
    <t>Occupancy Rate in Operational Centres</t>
  </si>
  <si>
    <t>The percentage of the Occupied Seats out of Capacity Seats in Operational Centres</t>
  </si>
  <si>
    <t>Occupancy Rate for Mature Centres</t>
  </si>
  <si>
    <t>The percentage of Occupied Seats in all Mature Centres out of the Capacity Seats for all Mature Centres</t>
  </si>
  <si>
    <t>Occupied Seats</t>
  </si>
  <si>
    <t>The total number of Seats contracted with our Clients in our Operational Centres. This also includes the Seats occupied by our Company in the respective Centres</t>
  </si>
  <si>
    <t>Seats Retention Rate</t>
  </si>
  <si>
    <t>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</si>
  <si>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 xml:space="preserve">Revenue from Operations </t>
  </si>
  <si>
    <t>Revenue from operations means revenue from operations as per the Consolidated Financial Statements</t>
  </si>
  <si>
    <t>Revenue from Operation Growth</t>
  </si>
  <si>
    <t>Revenue from operations growth means (Revenue from Operations in current period - Revenue from Operations in previous period) / Revenue from Operations in previous period.</t>
  </si>
  <si>
    <t>EBITDA</t>
  </si>
  <si>
    <t>Earnings before Interest, Tax, Depreciation &amp; Amortisation (EBITDA) is calculated as profit / (loss) before tax plus finance costs, depreciation &amp; amortisation expenses less other income as per consolidated financial statements</t>
  </si>
  <si>
    <t>EBITDA Margin</t>
  </si>
  <si>
    <t>EBITDA Margin is calculated as EBITDA divided by Revenue from operations</t>
  </si>
  <si>
    <t xml:space="preserve">No. of Clients </t>
  </si>
  <si>
    <t>The Customers of our Company, which include Enterprises, other companies, other legal entities and individuals which occupy Seats in our Operational Centres.</t>
  </si>
  <si>
    <t>Normalised EBITDA</t>
  </si>
  <si>
    <t>Normalised EBITDA is EBITDA adjusted for cash outflow for lease liabilities during the year / period</t>
  </si>
  <si>
    <t>Normalised Equity</t>
  </si>
  <si>
    <t>Normalised equity is calculated as the sum of equity share capital and other equity plus Ind AS adjustments</t>
  </si>
  <si>
    <t>Gross Debt</t>
  </si>
  <si>
    <t>Gross Debt is calculated as the sum of non-current borrowings and current borrowings of the Company on a consolidated basis as 
per the Consolidated Financial Statements.</t>
  </si>
  <si>
    <t>Net Debt</t>
  </si>
  <si>
    <t>Net debt is calculated as Gross Debt minus cash and bank (including bank deposits, security deposit (cash collateral) and investments in mutual funds)</t>
  </si>
  <si>
    <t>Gross Block</t>
  </si>
  <si>
    <t>Fitout cost capitalised in Gross Block</t>
  </si>
  <si>
    <t>Cost which includes depreciation on right of use asset, interest expense of lease liability incurred for the expected fit-out period is capitalised as part of leasehold improvement</t>
  </si>
  <si>
    <t>Normalised Gross Block</t>
  </si>
  <si>
    <t>Reported Gross Block less Fitout cost capitalized and other IndAS adjustments towards Stamp duty paid and buy back of assets taken on lease</t>
  </si>
  <si>
    <t>Capital Employed</t>
  </si>
  <si>
    <t>Capital Employed is calculated as the sum of Total Equity, total borrowings minus cash &amp; bank (including bank deposits, security deposit (cash collateral) and investments in mutual funds)</t>
  </si>
  <si>
    <t>Normalised cash flow from operations</t>
  </si>
  <si>
    <t>Normalised cash flow from operations is reported cash flow less Interest paid on lease liabilities and Payment of Principal portion of lease Liabilities</t>
  </si>
  <si>
    <t>Normalised Capital Employed</t>
  </si>
  <si>
    <r>
      <t>Normalised Capital Employed is calculated as Capital Employed plus</t>
    </r>
    <r>
      <rPr>
        <i/>
        <sz val="10"/>
        <color rgb="FF000000"/>
        <rFont val="Roboto"/>
      </rPr>
      <t xml:space="preserve"> </t>
    </r>
    <r>
      <rPr>
        <sz val="10"/>
        <color rgb="FF000000"/>
        <rFont val="Roboto"/>
      </rPr>
      <t>Ind AS adjustments</t>
    </r>
  </si>
  <si>
    <t>Annualised Cash Return on Capital Employed</t>
  </si>
  <si>
    <t xml:space="preserve">Annualised Cash Return on Capital Employed is calculated as Normalised cash flow from operations divided by Normalised capital employed </t>
  </si>
  <si>
    <t xml:space="preserve">Annualised Return on Capital Employed </t>
  </si>
  <si>
    <t xml:space="preserve">Annualised Return on Capital Employed is calculated as Normalised EBIT divided by Normalised capital employed </t>
  </si>
  <si>
    <t>Particulars (₹ Mn)</t>
  </si>
  <si>
    <t>As at and for Fiscal</t>
  </si>
  <si>
    <t>Q2 FY26</t>
  </si>
  <si>
    <t>FY 2025</t>
  </si>
  <si>
    <t>Revenue from Operations</t>
  </si>
  <si>
    <t>Reported EBITDA Margin %</t>
  </si>
  <si>
    <t>Normalised EBITDA Margin %</t>
  </si>
  <si>
    <t>Normalised Earnings Before Interest and Tax (EBIT) (A)</t>
  </si>
  <si>
    <t xml:space="preserve">Normalised Profit Before Tax (PBT) </t>
  </si>
  <si>
    <t>Normalised cash flow from operations (B)</t>
  </si>
  <si>
    <t>Free Cash Flow (FCF)</t>
  </si>
  <si>
    <t>Normalised Capital Employed (C)</t>
  </si>
  <si>
    <t>Normalised OCF / Normalised EBITDA (#)</t>
  </si>
  <si>
    <t>Annualised Cash RoCE % (B/C)</t>
  </si>
  <si>
    <t>Annualised RoCE % (A/C)</t>
  </si>
  <si>
    <t>Particulars</t>
  </si>
  <si>
    <t>Unit</t>
  </si>
  <si>
    <r>
      <t>Cities</t>
    </r>
    <r>
      <rPr>
        <vertAlign val="superscript"/>
        <sz val="10"/>
        <color rgb="FF000000"/>
        <rFont val="Roboto"/>
      </rPr>
      <t>(1)</t>
    </r>
  </si>
  <si>
    <t>#</t>
  </si>
  <si>
    <r>
      <t>Centres</t>
    </r>
    <r>
      <rPr>
        <vertAlign val="superscript"/>
        <sz val="10"/>
        <color rgb="FF000000"/>
        <rFont val="Roboto"/>
      </rPr>
      <t>(2)</t>
    </r>
  </si>
  <si>
    <r>
      <t>Operational Centres</t>
    </r>
    <r>
      <rPr>
        <vertAlign val="superscript"/>
        <sz val="10"/>
        <color rgb="FF000000"/>
        <rFont val="Roboto"/>
      </rPr>
      <t>(3)</t>
    </r>
  </si>
  <si>
    <r>
      <t>Super Built Up Area</t>
    </r>
    <r>
      <rPr>
        <vertAlign val="superscript"/>
        <sz val="10"/>
        <color rgb="FF000000"/>
        <rFont val="Roboto"/>
      </rPr>
      <t>(4)</t>
    </r>
  </si>
  <si>
    <t>Msf</t>
  </si>
  <si>
    <t>Operational Footprint (EoP)</t>
  </si>
  <si>
    <r>
      <t>No. of Capacity Seats in all Centres</t>
    </r>
    <r>
      <rPr>
        <vertAlign val="superscript"/>
        <sz val="10"/>
        <color rgb="FF000000"/>
        <rFont val="Roboto"/>
      </rPr>
      <t>(5)</t>
    </r>
  </si>
  <si>
    <t>('000s)</t>
  </si>
  <si>
    <r>
      <t>No. of Capacity Seats</t>
    </r>
    <r>
      <rPr>
        <vertAlign val="superscript"/>
        <sz val="10"/>
        <color rgb="FF000000"/>
        <rFont val="Roboto"/>
      </rPr>
      <t>(6)</t>
    </r>
  </si>
  <si>
    <r>
      <t>No. of Occupied Seats</t>
    </r>
    <r>
      <rPr>
        <vertAlign val="superscript"/>
        <sz val="10"/>
        <color rgb="FF000000"/>
        <rFont val="Roboto"/>
      </rPr>
      <t>(7)</t>
    </r>
  </si>
  <si>
    <r>
      <t>Occupancy rate</t>
    </r>
    <r>
      <rPr>
        <vertAlign val="superscript"/>
        <sz val="10"/>
        <color rgb="FF0000FF"/>
        <rFont val="Roboto"/>
      </rPr>
      <t>(8)</t>
    </r>
  </si>
  <si>
    <t>%</t>
  </si>
  <si>
    <t>Notes :</t>
  </si>
  <si>
    <t>1. Total number of cities in which we have geographic presence.</t>
  </si>
  <si>
    <t xml:space="preserve">2. 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</si>
  <si>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3. Operational Centres refer to Centres of under operation and managed excluding Fit-outs Centres or/ and Centres which are yet to be handed over to us by the respective Landlord(s)</t>
  </si>
  <si>
    <t>4. The Super Built-up Area of a property is the total contracted area, which includes the carpet area, along with the terrace, balconies, areas occupied by walls, and areas occupied by common/shared construction for all our Centres.</t>
  </si>
  <si>
    <t>5. Number of Capacity Seats in all Centres means the maximum number of Seats available across all our Centres (Operational Centres + Centres under fit outs + centres yet to be handed over by landlord).</t>
  </si>
  <si>
    <t>6. Number of Capacity Seats in Operational Centres means the maximum number of Seats available across all our Operational Centres</t>
  </si>
  <si>
    <t>7. Number of Occupied Seats in Operational Centres means Total number of Seats contracted in our Operational Centres. This also includes the Seats occupied by our Company in respective Centres</t>
  </si>
  <si>
    <t>8. Occupancy rate in Operational Centres - The percentage of Number of Occupied Seats in Operational Centres divided by the Capacity seats in Operational Centres.</t>
  </si>
  <si>
    <t>For the period / year</t>
  </si>
  <si>
    <t>Reported EBITDA</t>
  </si>
  <si>
    <t>Less : Repayment of Lease Liabilities</t>
  </si>
  <si>
    <t>Less: Depreciation on fitouts</t>
  </si>
  <si>
    <t>Normalised Earnings Before Interest and Tax (EBIT)</t>
  </si>
  <si>
    <t>Less: Finance cost on borrowings</t>
  </si>
  <si>
    <t>Add: Other Income</t>
  </si>
  <si>
    <t>As at</t>
  </si>
  <si>
    <t>Less: Fitout cost capitalised</t>
  </si>
  <si>
    <t xml:space="preserve">Normalised Gross Block </t>
  </si>
  <si>
    <t xml:space="preserve">Reported Accumulated Depreciation </t>
  </si>
  <si>
    <t xml:space="preserve">Normalised Accumulated Depreciation </t>
  </si>
  <si>
    <t>Normalised Net Block</t>
  </si>
  <si>
    <t xml:space="preserve">Gross Debt </t>
  </si>
  <si>
    <t>Less: Cash &amp; Bank</t>
  </si>
  <si>
    <t xml:space="preserve">Net Debt </t>
  </si>
  <si>
    <t>Reported Equity</t>
  </si>
  <si>
    <t xml:space="preserve">Add: IndAS adjustment </t>
  </si>
  <si>
    <t>Reported cash flow operations</t>
  </si>
  <si>
    <t>Less: Interest paid on lease liabilities</t>
  </si>
  <si>
    <t>Less: Payment of Principal portion of lease Liabilities</t>
  </si>
  <si>
    <t>Normalised Operating Cash Flow (OCF)</t>
  </si>
  <si>
    <t>Less: Purchase of property plant and equipment, intangible assets and capital work-in-progress (net of capital advance)</t>
  </si>
  <si>
    <t>Free Cash Flow</t>
  </si>
  <si>
    <t xml:space="preserve">Normalised OCF / Normalised EBITDA </t>
  </si>
  <si>
    <t>-</t>
  </si>
  <si>
    <t>Statement of Reconciliation between Reported No.'s and Normalised No.'s</t>
  </si>
  <si>
    <t>Consolidated Statement of Profit &amp; Loss</t>
  </si>
  <si>
    <t>Consolidated Statement of Cash Flows</t>
  </si>
  <si>
    <t>Consolidated Balance Sheet</t>
  </si>
  <si>
    <t>Reconciliation to Normalised</t>
  </si>
  <si>
    <t>9. Committed Occupancy Rate is the percentage of Committed Seats out of the total Capacity Seats in Operational Centres</t>
  </si>
  <si>
    <r>
      <t>Committed Occupancy</t>
    </r>
    <r>
      <rPr>
        <vertAlign val="superscript"/>
        <sz val="10"/>
        <color rgb="FF0000FF"/>
        <rFont val="Roboto"/>
      </rPr>
      <t>(9)(10)</t>
    </r>
  </si>
  <si>
    <r>
      <t>No. of Capacity Seats</t>
    </r>
    <r>
      <rPr>
        <vertAlign val="superscript"/>
        <sz val="10"/>
        <color rgb="FF000000"/>
        <rFont val="Roboto"/>
      </rPr>
      <t>(12)</t>
    </r>
  </si>
  <si>
    <r>
      <t>No. of Occupied Seats</t>
    </r>
    <r>
      <rPr>
        <vertAlign val="superscript"/>
        <sz val="10"/>
        <color rgb="FF000000"/>
        <rFont val="Roboto"/>
      </rPr>
      <t>(13)</t>
    </r>
  </si>
  <si>
    <r>
      <t>Occupancy rate</t>
    </r>
    <r>
      <rPr>
        <vertAlign val="superscript"/>
        <sz val="10"/>
        <color rgb="FF0000FF"/>
        <rFont val="Roboto"/>
      </rPr>
      <t>(14)</t>
    </r>
  </si>
  <si>
    <t>11. Matured Centres which are operational for more than 12 months from date of commencement of operations</t>
  </si>
  <si>
    <t>12. Number of Capacity Seats in Matured Centres means the maximum number of Seats available across all our Matured Centres</t>
  </si>
  <si>
    <t>13. Total number of Seats contracted in our Mature Centres. This also includes the Seats occupied by our Company in respective Centres</t>
  </si>
  <si>
    <t>14. Occupancy Rate for Mature Centres - The percentage of Occupied Seats in all Mature Centres out of the Capacity Seats for all Mature Centres</t>
  </si>
  <si>
    <r>
      <t>Committed Occupancy</t>
    </r>
    <r>
      <rPr>
        <vertAlign val="superscript"/>
        <sz val="10"/>
        <color rgb="FF0000FF"/>
        <rFont val="Roboto"/>
      </rPr>
      <t>(15)(16)</t>
    </r>
  </si>
  <si>
    <r>
      <t>No. Of Clients</t>
    </r>
    <r>
      <rPr>
        <vertAlign val="superscript"/>
        <sz val="10"/>
        <color rgb="FF000000"/>
        <rFont val="Roboto"/>
      </rPr>
      <t>(17)</t>
    </r>
  </si>
  <si>
    <t>17. Number of Clients are the Customers of our Company, which include Enterprises, other companies, other legal entities and individuals which occupy Seats in our Operational Centres.</t>
  </si>
  <si>
    <t>18. 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</si>
  <si>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15. Committed Occupancy Rate is the percentage of Committed Seats out of the total Capacity Seats in Matured Centres</t>
  </si>
  <si>
    <t xml:space="preserve">10. 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</si>
  <si>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16. 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</si>
  <si>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is the percentage of Committed Seats out of the total Capacity Seats in Operational Centres</t>
  </si>
  <si>
    <t xml:space="preserve">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</si>
  <si>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Committed Occupancy Rate is the percentage of Committed Seats out of the total Capacity Seats in Matured Centres</t>
  </si>
  <si>
    <t>Committed Seats in Matured Centres</t>
  </si>
  <si>
    <t>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</si>
  <si>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in Operational Centres</t>
  </si>
  <si>
    <t>Committed Seats in Operational Centres</t>
  </si>
  <si>
    <r>
      <t>Mature Centres</t>
    </r>
    <r>
      <rPr>
        <b/>
        <vertAlign val="superscript"/>
        <sz val="10"/>
        <color rgb="FF000000"/>
        <rFont val="Roboto"/>
      </rPr>
      <t>(11)</t>
    </r>
  </si>
  <si>
    <t>Gross Block represents the Property Plant and Equipment as per consolidated financial statements</t>
  </si>
  <si>
    <t>Reported Gross Block *</t>
  </si>
  <si>
    <t>*includes maintenance capex</t>
  </si>
  <si>
    <t>Committed Occupancy Rate in Matured Centres</t>
  </si>
  <si>
    <t>(Less) / Add : Other IndAS adjustments</t>
  </si>
  <si>
    <t>Add: Other IndAS adjustments</t>
  </si>
  <si>
    <t>Q3 FY26</t>
  </si>
  <si>
    <t>Q3 FY25</t>
  </si>
  <si>
    <t>9M FY26</t>
  </si>
  <si>
    <t>9M FY25</t>
  </si>
  <si>
    <t>Q3FY26 results</t>
  </si>
  <si>
    <r>
      <t>Seats Retention Rate</t>
    </r>
    <r>
      <rPr>
        <vertAlign val="superscript"/>
        <sz val="10"/>
        <color rgb="FF000000"/>
        <rFont val="Roboto"/>
      </rPr>
      <t>(18)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</si>
</sst>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
    <numFmt numFmtId="166" formatCode="_ * #,##0_ ;_ * \-#,##0_ ;_ * &quot;-&quot;??_ ;_ @_ "/>
    <numFmt numFmtId="167" formatCode="#,##0;\(#,##0\);\-"/>
    <numFmt numFmtId="168" formatCode="#,##0.000"/>
    <numFmt numFmtId="169" formatCode="#,##0.0"/>
    <numFmt numFmtId="170" formatCode="#,##0.0000"/>
    <numFmt numFmtId="171" formatCode="_ * #,##0.0_ ;_ * \-#,##0.0_ ;_ * &quot;-&quot;??_ ;_ @_ "/>
    <numFmt numFmtId="172" formatCode="#,##0.0;\(#,##0.0\);\-"/>
    <numFmt numFmtId="173" formatCode="_ * #,##0.000_ ;_ * \-#,##0.000_ ;_ * &quot;-&quot;??_ ;_ @_ "/>
    <numFmt numFmtId="174" formatCode="_ * #,##0.0000_ ;_ * \-#,##0.0000_ ;_ * &quot;-&quot;??_ ;_ @_ "/>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Roboto"/>
    </font>
    <font>
      <i/>
      <u/>
      <sz val="10"/>
      <color theme="10"/>
      <name val="Roboto"/>
    </font>
    <font>
      <b/>
      <sz val="15"/>
      <color rgb="FF000000"/>
      <name val="Roboto"/>
    </font>
    <font>
      <sz val="14"/>
      <color theme="1"/>
      <name val="Roboto"/>
    </font>
    <font>
      <u/>
      <sz val="14"/>
      <color theme="10"/>
      <name val="Roboto"/>
    </font>
    <font>
      <sz val="14"/>
      <color rgb="FF000000"/>
      <name val="Roboto"/>
    </font>
    <font>
      <sz val="10"/>
      <color theme="1"/>
      <name val="Roboto"/>
    </font>
    <font>
      <b/>
      <sz val="10"/>
      <color rgb="FF000000"/>
      <name val="Roboto"/>
    </font>
    <font>
      <sz val="10"/>
      <color rgb="FF000000"/>
      <name val="Roboto"/>
    </font>
    <font>
      <b/>
      <sz val="10"/>
      <color theme="1"/>
      <name val="Roboto"/>
    </font>
    <font>
      <i/>
      <sz val="10"/>
      <color rgb="FF000000"/>
      <name val="Roboto"/>
    </font>
    <font>
      <vertAlign val="superscript"/>
      <sz val="10"/>
      <color rgb="FF000000"/>
      <name val="Roboto"/>
    </font>
    <font>
      <b/>
      <u/>
      <sz val="10"/>
      <color rgb="FF000000"/>
      <name val="Roboto"/>
    </font>
    <font>
      <b/>
      <u/>
      <sz val="9"/>
      <color theme="1"/>
      <name val="Roboto"/>
    </font>
    <font>
      <sz val="9"/>
      <color theme="1"/>
      <name val="Roboto"/>
    </font>
    <font>
      <i/>
      <sz val="10"/>
      <color theme="1"/>
      <name val="Roboto"/>
    </font>
    <font>
      <b/>
      <i/>
      <sz val="10"/>
      <color rgb="FF000000"/>
      <name val="Roboto"/>
    </font>
    <font>
      <i/>
      <sz val="9"/>
      <color theme="1"/>
      <name val="Roboto"/>
    </font>
    <font>
      <i/>
      <sz val="10"/>
      <color rgb="FF0000FF"/>
      <name val="Roboto"/>
    </font>
    <font>
      <sz val="10"/>
      <color rgb="FF0000FF"/>
      <name val="Roboto"/>
    </font>
    <font>
      <b/>
      <sz val="10"/>
      <color rgb="FF0000FF"/>
      <name val="Roboto"/>
    </font>
    <font>
      <vertAlign val="superscript"/>
      <sz val="10"/>
      <color rgb="FF0000FF"/>
      <name val="Roboto"/>
    </font>
    <font>
      <b/>
      <i/>
      <u/>
      <sz val="10"/>
      <color theme="1"/>
      <name val="Roboto"/>
    </font>
    <font>
      <b/>
      <i/>
      <u/>
      <sz val="10"/>
      <color theme="0"/>
      <name val="Roboto"/>
    </font>
    <font>
      <b/>
      <sz val="10"/>
      <color theme="0"/>
      <name val="Roboto"/>
    </font>
    <font>
      <b/>
      <i/>
      <u/>
      <sz val="12"/>
      <color theme="1"/>
      <name val="Roboto"/>
    </font>
    <font>
      <b/>
      <sz val="25"/>
      <color rgb="FFFFD500"/>
      <name val="Roboto"/>
    </font>
    <font>
      <b/>
      <sz val="20"/>
      <color rgb="FFFFD500"/>
      <name val="Roboto"/>
    </font>
    <font>
      <b/>
      <vertAlign val="superscript"/>
      <sz val="10"/>
      <color rgb="FF000000"/>
      <name val="Roboto"/>
    </font>
  </fonts>
  <fills count="6">
    <fill>
      <patternFill patternType="none"/>
    </fill>
    <fill>
      <patternFill patternType="gray125"/>
    </fill>
    <fill>
      <patternFill patternType="solid">
        <fgColor theme="0" tint="-0.249977111117893"/>
        <bgColor indexed="64"/>
      </patternFill>
    </fill>
    <fill>
      <patternFill patternType="solid">
        <fgColor rgb="FFFFD500"/>
        <bgColor indexed="64"/>
      </patternFill>
    </fill>
    <fill>
      <patternFill patternType="solid">
        <fgColor theme="4" tint="-0.499984740745262"/>
        <bgColor indexed="64"/>
      </patternFill>
    </fill>
    <fill>
      <patternFill patternType="solid">
        <fgColor theme="2" tint="-9.9978637043366805E-2"/>
        <bgColor indexed="64"/>
      </patternFill>
    </fill>
  </fills>
  <borders count="23">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4" fontId="1" fillId="0" borderId="0" applyFont="0" applyFill="0" applyBorder="0" applyAlignment="0" applyProtection="0"/>
  </cellStyleXfs>
  <cellXfs count="173">
    <xf numFmtId="0" fontId="0" fillId="0" borderId="0" xfId="0"/>
    <xf numFmtId="0" fontId="3" fillId="0" borderId="5" xfId="0" applyFont="1" applyBorder="1"/>
    <xf numFmtId="0" fontId="3" fillId="0" borderId="6" xfId="0" applyFont="1" applyBorder="1"/>
    <xf numFmtId="0" fontId="3" fillId="2" borderId="0" xfId="0" applyFont="1" applyFill="1"/>
    <xf numFmtId="0" fontId="3" fillId="0" borderId="0" xfId="0" applyFont="1"/>
    <xf numFmtId="0" fontId="3" fillId="0" borderId="1" xfId="0" applyFont="1" applyBorder="1"/>
    <xf numFmtId="0" fontId="4" fillId="0" borderId="0" xfId="3" applyFont="1" applyBorder="1"/>
    <xf numFmtId="0" fontId="3" fillId="0" borderId="7" xfId="0" applyFont="1" applyBorder="1"/>
    <xf numFmtId="0" fontId="3" fillId="0" borderId="2" xfId="0" applyFont="1" applyBorder="1"/>
    <xf numFmtId="0" fontId="3" fillId="0" borderId="3" xfId="0" applyFont="1" applyBorder="1"/>
    <xf numFmtId="0" fontId="5" fillId="3" borderId="10" xfId="0" applyFont="1" applyFill="1" applyBorder="1" applyAlignment="1">
      <alignment vertical="center" wrapText="1"/>
    </xf>
    <xf numFmtId="0" fontId="6" fillId="0" borderId="9" xfId="0" applyFont="1" applyBorder="1" applyAlignment="1">
      <alignment horizontal="center"/>
    </xf>
    <xf numFmtId="0" fontId="8" fillId="0" borderId="9" xfId="0" applyFont="1" applyBorder="1"/>
    <xf numFmtId="0" fontId="7" fillId="0" borderId="9" xfId="3" applyFont="1" applyBorder="1"/>
    <xf numFmtId="0" fontId="6" fillId="0" borderId="10" xfId="0" applyFont="1" applyBorder="1" applyAlignment="1">
      <alignment horizontal="center"/>
    </xf>
    <xf numFmtId="0" fontId="8" fillId="0" borderId="10" xfId="0" applyFont="1" applyBorder="1"/>
    <xf numFmtId="0" fontId="9" fillId="0" borderId="0" xfId="0" applyFont="1"/>
    <xf numFmtId="0" fontId="12" fillId="0" borderId="0" xfId="0" applyFont="1"/>
    <xf numFmtId="0" fontId="10" fillId="3" borderId="11" xfId="0" applyFont="1" applyFill="1" applyBorder="1" applyAlignment="1">
      <alignment horizontal="left" vertical="center" wrapText="1"/>
    </xf>
    <xf numFmtId="0" fontId="11" fillId="0" borderId="11" xfId="0" quotePrefix="1" applyFont="1" applyBorder="1" applyAlignment="1">
      <alignment horizontal="justify" vertical="center" wrapText="1"/>
    </xf>
    <xf numFmtId="0" fontId="11" fillId="0" borderId="11" xfId="0" applyFont="1" applyBorder="1" applyAlignment="1">
      <alignment horizontal="left" vertical="center" wrapText="1"/>
    </xf>
    <xf numFmtId="0" fontId="11"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0" borderId="14" xfId="0" quotePrefix="1" applyFont="1" applyBorder="1" applyAlignment="1">
      <alignment horizontal="justify" vertical="center" wrapText="1"/>
    </xf>
    <xf numFmtId="165" fontId="11" fillId="0" borderId="14" xfId="0" applyNumberFormat="1" applyFont="1" applyBorder="1" applyAlignment="1">
      <alignment horizontal="right" vertical="center" wrapText="1"/>
    </xf>
    <xf numFmtId="0" fontId="13" fillId="0" borderId="14" xfId="0" applyFont="1" applyBorder="1" applyAlignment="1">
      <alignment horizontal="center" vertical="center" wrapText="1"/>
    </xf>
    <xf numFmtId="166" fontId="11" fillId="0" borderId="14" xfId="4" applyNumberFormat="1" applyFont="1" applyFill="1" applyBorder="1" applyAlignment="1">
      <alignment horizontal="center" vertical="center" wrapText="1"/>
    </xf>
    <xf numFmtId="0" fontId="15" fillId="0" borderId="14" xfId="0" applyFont="1" applyBorder="1" applyAlignment="1">
      <alignment horizontal="justify" vertical="center" wrapText="1"/>
    </xf>
    <xf numFmtId="166" fontId="11" fillId="0" borderId="14" xfId="1" applyNumberFormat="1" applyFont="1" applyFill="1" applyBorder="1" applyAlignment="1">
      <alignment horizontal="right" vertical="center" wrapText="1"/>
    </xf>
    <xf numFmtId="0" fontId="16" fillId="0" borderId="0" xfId="0" applyFont="1"/>
    <xf numFmtId="0" fontId="17" fillId="0" borderId="0" xfId="0" applyFont="1"/>
    <xf numFmtId="0" fontId="9" fillId="0" borderId="0" xfId="0" applyFont="1" applyAlignment="1">
      <alignment wrapText="1"/>
    </xf>
    <xf numFmtId="0" fontId="17" fillId="0" borderId="0" xfId="0" applyFont="1" applyAlignment="1">
      <alignment horizontal="left" indent="2"/>
    </xf>
    <xf numFmtId="0" fontId="18" fillId="0" borderId="0" xfId="0" applyFont="1"/>
    <xf numFmtId="0" fontId="20" fillId="0" borderId="0" xfId="0" applyFont="1"/>
    <xf numFmtId="167" fontId="9" fillId="0" borderId="14" xfId="1" applyNumberFormat="1" applyFont="1" applyBorder="1"/>
    <xf numFmtId="0" fontId="9" fillId="0" borderId="14" xfId="0" applyFont="1" applyBorder="1"/>
    <xf numFmtId="0" fontId="10" fillId="0" borderId="15" xfId="0" applyFont="1" applyBorder="1" applyAlignment="1">
      <alignment horizontal="justify" vertical="center" wrapText="1"/>
    </xf>
    <xf numFmtId="9" fontId="10" fillId="0" borderId="15" xfId="2" applyFont="1" applyBorder="1" applyAlignment="1">
      <alignment horizontal="right" vertical="center" wrapText="1"/>
    </xf>
    <xf numFmtId="43" fontId="9" fillId="0" borderId="0" xfId="0" applyNumberFormat="1" applyFont="1"/>
    <xf numFmtId="166" fontId="9" fillId="0" borderId="0" xfId="1" applyNumberFormat="1" applyFont="1"/>
    <xf numFmtId="0" fontId="19" fillId="0" borderId="14" xfId="0" applyFont="1" applyBorder="1" applyAlignment="1">
      <alignment horizontal="justify" vertical="center" wrapText="1"/>
    </xf>
    <xf numFmtId="0" fontId="9" fillId="0" borderId="15" xfId="0" applyFont="1" applyBorder="1"/>
    <xf numFmtId="0" fontId="21" fillId="0" borderId="14" xfId="0" applyFont="1" applyBorder="1" applyAlignment="1">
      <alignment horizontal="justify" vertical="center" wrapText="1"/>
    </xf>
    <xf numFmtId="0" fontId="22" fillId="0" borderId="14" xfId="0" applyFont="1" applyBorder="1"/>
    <xf numFmtId="0" fontId="23" fillId="0" borderId="14" xfId="0" applyFont="1" applyBorder="1" applyAlignment="1">
      <alignment horizontal="justify" vertical="center" wrapText="1"/>
    </xf>
    <xf numFmtId="0" fontId="23" fillId="0" borderId="14" xfId="0" applyFont="1" applyBorder="1"/>
    <xf numFmtId="0" fontId="22" fillId="0" borderId="14" xfId="0" applyFont="1" applyBorder="1" applyAlignment="1">
      <alignment horizontal="justify" vertical="center" wrapText="1"/>
    </xf>
    <xf numFmtId="0" fontId="21" fillId="0" borderId="14" xfId="0" applyFont="1" applyBorder="1" applyAlignment="1">
      <alignment horizontal="center" vertical="center" wrapText="1"/>
    </xf>
    <xf numFmtId="9" fontId="22" fillId="0" borderId="14" xfId="2" applyFont="1" applyFill="1" applyBorder="1" applyAlignment="1">
      <alignment horizontal="right" vertical="center" wrapText="1"/>
    </xf>
    <xf numFmtId="0" fontId="21" fillId="0" borderId="14" xfId="0" applyFont="1" applyBorder="1" applyAlignment="1">
      <alignment horizontal="left" vertical="center" wrapText="1" indent="1"/>
    </xf>
    <xf numFmtId="0" fontId="25" fillId="0" borderId="0" xfId="0" applyFont="1"/>
    <xf numFmtId="0" fontId="26" fillId="4" borderId="11" xfId="0" applyFont="1" applyFill="1" applyBorder="1" applyAlignment="1">
      <alignment horizontal="justify" vertical="center" wrapText="1"/>
    </xf>
    <xf numFmtId="165" fontId="27" fillId="4" borderId="11" xfId="0" applyNumberFormat="1" applyFont="1" applyFill="1" applyBorder="1" applyAlignment="1">
      <alignment horizontal="right" vertical="center" wrapText="1"/>
    </xf>
    <xf numFmtId="0" fontId="10" fillId="0" borderId="0" xfId="0" applyFont="1" applyAlignment="1">
      <alignment horizontal="justify" vertical="center" wrapText="1"/>
    </xf>
    <xf numFmtId="167" fontId="12" fillId="0" borderId="0" xfId="1" applyNumberFormat="1" applyFont="1" applyFill="1" applyBorder="1"/>
    <xf numFmtId="0" fontId="28" fillId="0" borderId="0" xfId="0" applyFont="1"/>
    <xf numFmtId="0" fontId="6" fillId="0" borderId="8" xfId="0" applyFont="1" applyBorder="1" applyAlignment="1">
      <alignment horizontal="center"/>
    </xf>
    <xf numFmtId="0" fontId="5" fillId="0" borderId="9" xfId="0" applyFont="1" applyBorder="1" applyAlignment="1">
      <alignment vertical="center" wrapText="1"/>
    </xf>
    <xf numFmtId="166" fontId="11" fillId="0" borderId="14" xfId="1" applyNumberFormat="1" applyFont="1" applyFill="1" applyBorder="1" applyAlignment="1">
      <alignment horizontal="center" vertical="center" wrapText="1"/>
    </xf>
    <xf numFmtId="165" fontId="11" fillId="0" borderId="15" xfId="0" applyNumberFormat="1" applyFont="1" applyBorder="1" applyAlignment="1">
      <alignment horizontal="justify" vertical="center" wrapText="1"/>
    </xf>
    <xf numFmtId="165" fontId="13" fillId="0" borderId="15" xfId="0" applyNumberFormat="1" applyFont="1" applyBorder="1" applyAlignment="1">
      <alignment horizontal="center" vertical="center" wrapText="1"/>
    </xf>
    <xf numFmtId="165" fontId="9" fillId="0" borderId="0" xfId="0" applyNumberFormat="1" applyFont="1"/>
    <xf numFmtId="3" fontId="9" fillId="0" borderId="0" xfId="0" applyNumberFormat="1" applyFont="1"/>
    <xf numFmtId="3" fontId="3" fillId="0" borderId="0" xfId="0" applyNumberFormat="1" applyFont="1"/>
    <xf numFmtId="43" fontId="9" fillId="0" borderId="0" xfId="1" applyFont="1"/>
    <xf numFmtId="171" fontId="9" fillId="0" borderId="0" xfId="1" applyNumberFormat="1" applyFont="1"/>
    <xf numFmtId="0" fontId="19" fillId="3" borderId="20" xfId="0" applyFont="1" applyFill="1" applyBorder="1" applyAlignment="1">
      <alignment horizontal="center" vertical="center" wrapText="1"/>
    </xf>
    <xf numFmtId="0" fontId="10" fillId="3" borderId="16" xfId="0" applyFont="1" applyFill="1" applyBorder="1" applyAlignment="1">
      <alignment horizontal="centerContinuous" vertical="center" wrapText="1"/>
    </xf>
    <xf numFmtId="0" fontId="10" fillId="3" borderId="17" xfId="0" applyFont="1" applyFill="1" applyBorder="1" applyAlignment="1">
      <alignment horizontal="centerContinuous" vertical="center" wrapText="1"/>
    </xf>
    <xf numFmtId="0" fontId="10" fillId="3" borderId="18" xfId="0" applyFont="1" applyFill="1" applyBorder="1" applyAlignment="1">
      <alignment horizontal="centerContinuous" vertical="center" wrapText="1"/>
    </xf>
    <xf numFmtId="166" fontId="18" fillId="0" borderId="0" xfId="0" applyNumberFormat="1" applyFont="1"/>
    <xf numFmtId="0" fontId="9" fillId="0" borderId="0" xfId="0" applyFont="1" applyAlignment="1">
      <alignment vertical="center"/>
    </xf>
    <xf numFmtId="166" fontId="12" fillId="0" borderId="0" xfId="1" applyNumberFormat="1" applyFont="1"/>
    <xf numFmtId="168" fontId="12" fillId="0" borderId="0" xfId="0" applyNumberFormat="1" applyFont="1"/>
    <xf numFmtId="4" fontId="12" fillId="0" borderId="0" xfId="0" applyNumberFormat="1" applyFont="1"/>
    <xf numFmtId="170" fontId="12" fillId="0" borderId="0" xfId="0" applyNumberFormat="1" applyFont="1"/>
    <xf numFmtId="3" fontId="11" fillId="0" borderId="0" xfId="0" applyNumberFormat="1" applyFont="1" applyAlignment="1">
      <alignment horizontal="right" vertical="center" wrapText="1"/>
    </xf>
    <xf numFmtId="167" fontId="9" fillId="0" borderId="0" xfId="1" applyNumberFormat="1" applyFont="1" applyFill="1" applyBorder="1"/>
    <xf numFmtId="167" fontId="12" fillId="0" borderId="0" xfId="1" applyNumberFormat="1" applyFont="1" applyBorder="1"/>
    <xf numFmtId="167" fontId="9" fillId="0" borderId="0" xfId="1" applyNumberFormat="1" applyFont="1" applyBorder="1"/>
    <xf numFmtId="3" fontId="12" fillId="0" borderId="0" xfId="1" applyNumberFormat="1" applyFont="1" applyBorder="1"/>
    <xf numFmtId="166" fontId="9" fillId="0" borderId="0" xfId="1" applyNumberFormat="1" applyFont="1" applyBorder="1" applyAlignment="1">
      <alignment vertical="center"/>
    </xf>
    <xf numFmtId="169" fontId="11" fillId="0" borderId="0" xfId="0" applyNumberFormat="1" applyFont="1" applyAlignment="1">
      <alignment horizontal="right" vertical="center" wrapText="1"/>
    </xf>
    <xf numFmtId="172" fontId="23" fillId="0" borderId="0" xfId="0" applyNumberFormat="1" applyFont="1" applyAlignment="1">
      <alignment horizontal="right" vertical="center" wrapText="1"/>
    </xf>
    <xf numFmtId="43" fontId="9" fillId="0" borderId="14" xfId="1" applyFont="1" applyFill="1" applyBorder="1"/>
    <xf numFmtId="166" fontId="11" fillId="0" borderId="14" xfId="0" applyNumberFormat="1" applyFont="1" applyBorder="1" applyAlignment="1">
      <alignment horizontal="right" vertical="center" wrapText="1"/>
    </xf>
    <xf numFmtId="174" fontId="9" fillId="0" borderId="14" xfId="1" applyNumberFormat="1" applyFont="1" applyFill="1" applyBorder="1"/>
    <xf numFmtId="43" fontId="10" fillId="0" borderId="14" xfId="0" applyNumberFormat="1" applyFont="1" applyBorder="1" applyAlignment="1">
      <alignment horizontal="justify" vertical="center" wrapText="1"/>
    </xf>
    <xf numFmtId="174" fontId="10" fillId="0" borderId="14" xfId="0" applyNumberFormat="1" applyFont="1" applyBorder="1" applyAlignment="1">
      <alignment horizontal="justify" vertical="center" wrapText="1"/>
    </xf>
    <xf numFmtId="166" fontId="11" fillId="0" borderId="14" xfId="0" applyNumberFormat="1" applyFont="1" applyBorder="1" applyAlignment="1">
      <alignment horizontal="center" vertical="center" wrapText="1"/>
    </xf>
    <xf numFmtId="173" fontId="11" fillId="0" borderId="14" xfId="2" applyNumberFormat="1" applyFont="1" applyFill="1" applyBorder="1" applyAlignment="1">
      <alignment horizontal="right" vertical="center" wrapText="1"/>
    </xf>
    <xf numFmtId="166" fontId="11" fillId="0" borderId="14" xfId="2" applyNumberFormat="1" applyFont="1" applyFill="1" applyBorder="1" applyAlignment="1">
      <alignment horizontal="right" vertical="center" wrapText="1"/>
    </xf>
    <xf numFmtId="9" fontId="11" fillId="0" borderId="15" xfId="2" applyFont="1" applyBorder="1" applyAlignment="1">
      <alignment horizontal="right" vertical="center" wrapText="1"/>
    </xf>
    <xf numFmtId="171" fontId="23" fillId="0" borderId="14" xfId="0" applyNumberFormat="1" applyFont="1" applyBorder="1" applyAlignment="1">
      <alignment horizontal="right" vertical="center" wrapText="1"/>
    </xf>
    <xf numFmtId="166" fontId="10" fillId="0" borderId="14" xfId="1" applyNumberFormat="1" applyFont="1" applyBorder="1" applyAlignment="1">
      <alignment horizontal="justify" vertical="center" wrapText="1"/>
    </xf>
    <xf numFmtId="166" fontId="10" fillId="0" borderId="14" xfId="1" applyNumberFormat="1" applyFont="1" applyBorder="1" applyAlignment="1">
      <alignment horizontal="right" vertical="center" wrapText="1"/>
    </xf>
    <xf numFmtId="166" fontId="19" fillId="0" borderId="14" xfId="0" applyNumberFormat="1" applyFont="1" applyBorder="1" applyAlignment="1">
      <alignment horizontal="justify" vertical="center" wrapText="1"/>
    </xf>
    <xf numFmtId="166" fontId="9" fillId="0" borderId="14" xfId="1" applyNumberFormat="1" applyFont="1" applyBorder="1"/>
    <xf numFmtId="166" fontId="12" fillId="0" borderId="14" xfId="1" applyNumberFormat="1" applyFont="1" applyBorder="1"/>
    <xf numFmtId="166" fontId="11" fillId="0" borderId="14" xfId="1" applyNumberFormat="1" applyFont="1" applyFill="1" applyBorder="1" applyAlignment="1">
      <alignment horizontal="justify" vertical="center" wrapText="1"/>
    </xf>
    <xf numFmtId="166" fontId="9" fillId="0" borderId="14" xfId="1" applyNumberFormat="1" applyFont="1" applyFill="1" applyBorder="1" applyAlignment="1">
      <alignment vertical="center"/>
    </xf>
    <xf numFmtId="166" fontId="10" fillId="0" borderId="14" xfId="0" applyNumberFormat="1" applyFont="1" applyBorder="1" applyAlignment="1">
      <alignment horizontal="justify" vertical="center" wrapText="1"/>
    </xf>
    <xf numFmtId="166" fontId="10" fillId="0" borderId="12" xfId="1" applyNumberFormat="1" applyFont="1" applyFill="1" applyBorder="1" applyAlignment="1">
      <alignment horizontal="justify" vertical="center" wrapText="1"/>
    </xf>
    <xf numFmtId="166" fontId="12" fillId="0" borderId="12" xfId="1" applyNumberFormat="1" applyFont="1" applyFill="1" applyBorder="1"/>
    <xf numFmtId="166" fontId="12" fillId="0" borderId="12" xfId="1" applyNumberFormat="1" applyFont="1" applyBorder="1"/>
    <xf numFmtId="166" fontId="9" fillId="0" borderId="14" xfId="1" applyNumberFormat="1" applyFont="1" applyFill="1" applyBorder="1"/>
    <xf numFmtId="166" fontId="9" fillId="0" borderId="15" xfId="1" applyNumberFormat="1" applyFont="1" applyFill="1" applyBorder="1"/>
    <xf numFmtId="166" fontId="9" fillId="0" borderId="15" xfId="1" applyNumberFormat="1" applyFont="1" applyBorder="1"/>
    <xf numFmtId="166" fontId="12" fillId="0" borderId="11" xfId="1" applyNumberFormat="1" applyFont="1" applyBorder="1"/>
    <xf numFmtId="166" fontId="10" fillId="0" borderId="14" xfId="1" applyNumberFormat="1" applyFont="1" applyFill="1" applyBorder="1" applyAlignment="1">
      <alignment horizontal="justify" vertical="center" wrapText="1"/>
    </xf>
    <xf numFmtId="166" fontId="10" fillId="0" borderId="11" xfId="0" applyNumberFormat="1" applyFont="1" applyBorder="1" applyAlignment="1">
      <alignment horizontal="justify" vertical="center" wrapText="1"/>
    </xf>
    <xf numFmtId="166" fontId="12" fillId="0" borderId="11" xfId="1" applyNumberFormat="1" applyFont="1" applyFill="1" applyBorder="1"/>
    <xf numFmtId="166" fontId="11" fillId="0" borderId="14" xfId="0" applyNumberFormat="1" applyFont="1" applyBorder="1" applyAlignment="1">
      <alignment horizontal="justify" vertical="center" wrapText="1"/>
    </xf>
    <xf numFmtId="166" fontId="11" fillId="0" borderId="14" xfId="1" applyNumberFormat="1" applyFont="1" applyBorder="1" applyAlignment="1">
      <alignment horizontal="justify" vertical="center" wrapText="1"/>
    </xf>
    <xf numFmtId="166" fontId="10" fillId="0" borderId="11" xfId="1" applyNumberFormat="1" applyFont="1" applyFill="1" applyBorder="1" applyAlignment="1">
      <alignment horizontal="justify" vertical="center" wrapText="1"/>
    </xf>
    <xf numFmtId="166" fontId="11" fillId="0" borderId="14" xfId="1" applyNumberFormat="1" applyFont="1" applyBorder="1" applyAlignment="1">
      <alignment horizontal="right" vertical="center" wrapText="1"/>
    </xf>
    <xf numFmtId="166" fontId="12" fillId="0" borderId="21" xfId="1" applyNumberFormat="1" applyFont="1" applyBorder="1"/>
    <xf numFmtId="9" fontId="21" fillId="0" borderId="14" xfId="0" applyNumberFormat="1" applyFont="1" applyBorder="1" applyAlignment="1">
      <alignment horizontal="right" vertical="center" wrapText="1"/>
    </xf>
    <xf numFmtId="3" fontId="10" fillId="0" borderId="14" xfId="0" applyNumberFormat="1" applyFont="1" applyBorder="1" applyAlignment="1">
      <alignment horizontal="right" vertical="center" wrapText="1"/>
    </xf>
    <xf numFmtId="3" fontId="11" fillId="0" borderId="14" xfId="1" applyNumberFormat="1" applyFont="1" applyBorder="1" applyAlignment="1">
      <alignment horizontal="right" vertical="center" wrapText="1"/>
    </xf>
    <xf numFmtId="3" fontId="10" fillId="0" borderId="14" xfId="1" applyNumberFormat="1" applyFont="1" applyBorder="1" applyAlignment="1">
      <alignment horizontal="right" vertical="center" wrapText="1"/>
    </xf>
    <xf numFmtId="3" fontId="12" fillId="0" borderId="14" xfId="1" applyNumberFormat="1" applyFont="1" applyBorder="1"/>
    <xf numFmtId="3" fontId="9" fillId="0" borderId="14" xfId="1" applyNumberFormat="1" applyFont="1" applyBorder="1"/>
    <xf numFmtId="3" fontId="9" fillId="0" borderId="14" xfId="1" applyNumberFormat="1" applyFont="1" applyFill="1" applyBorder="1"/>
    <xf numFmtId="0" fontId="10" fillId="0" borderId="0" xfId="0" applyFont="1" applyAlignment="1">
      <alignment horizontal="center" vertical="center" wrapText="1"/>
    </xf>
    <xf numFmtId="165" fontId="11" fillId="0" borderId="0" xfId="0" applyNumberFormat="1" applyFont="1" applyAlignment="1">
      <alignment horizontal="right" vertical="center" wrapText="1"/>
    </xf>
    <xf numFmtId="165" fontId="27" fillId="0" borderId="0" xfId="0" applyNumberFormat="1" applyFont="1" applyAlignment="1">
      <alignment horizontal="right" vertical="center" wrapText="1"/>
    </xf>
    <xf numFmtId="9" fontId="11" fillId="0" borderId="0" xfId="2" applyFont="1" applyFill="1" applyAlignment="1">
      <alignment horizontal="right" vertical="center" wrapText="1"/>
    </xf>
    <xf numFmtId="2" fontId="11" fillId="0" borderId="0" xfId="2" applyNumberFormat="1" applyFont="1" applyFill="1" applyAlignment="1">
      <alignment horizontal="right" vertical="center" wrapText="1"/>
    </xf>
    <xf numFmtId="165" fontId="21" fillId="0" borderId="0" xfId="2" applyNumberFormat="1" applyFont="1" applyFill="1" applyBorder="1" applyAlignment="1">
      <alignment horizontal="right" vertical="center" wrapText="1"/>
    </xf>
    <xf numFmtId="167" fontId="11" fillId="0" borderId="0" xfId="0" applyNumberFormat="1" applyFont="1" applyAlignment="1">
      <alignment horizontal="right" vertical="center" wrapText="1"/>
    </xf>
    <xf numFmtId="166" fontId="11" fillId="0" borderId="0" xfId="1" applyNumberFormat="1" applyFont="1" applyFill="1" applyBorder="1" applyAlignment="1">
      <alignment horizontal="right" vertical="center" wrapText="1"/>
    </xf>
    <xf numFmtId="43" fontId="11" fillId="0" borderId="0" xfId="1" applyFont="1" applyFill="1" applyBorder="1" applyAlignment="1">
      <alignment horizontal="right" vertical="center" wrapText="1"/>
    </xf>
    <xf numFmtId="166" fontId="10" fillId="0" borderId="0" xfId="1" applyNumberFormat="1" applyFont="1" applyFill="1" applyBorder="1" applyAlignment="1">
      <alignment horizontal="right" vertical="center" wrapText="1"/>
    </xf>
    <xf numFmtId="169" fontId="23" fillId="0" borderId="14" xfId="1" applyNumberFormat="1" applyFont="1" applyBorder="1"/>
    <xf numFmtId="174" fontId="9" fillId="0" borderId="0" xfId="0" applyNumberFormat="1" applyFont="1"/>
    <xf numFmtId="9" fontId="21" fillId="0" borderId="14" xfId="2" applyFont="1" applyBorder="1" applyAlignment="1">
      <alignment horizontal="right" vertical="center" wrapText="1"/>
    </xf>
    <xf numFmtId="9" fontId="11" fillId="0" borderId="15" xfId="2" applyFont="1" applyFill="1" applyBorder="1" applyAlignment="1">
      <alignment horizontal="right" vertical="center" wrapText="1"/>
    </xf>
    <xf numFmtId="0" fontId="10" fillId="3" borderId="19" xfId="0" applyFont="1" applyFill="1" applyBorder="1" applyAlignment="1">
      <alignment horizontal="right" vertical="center" wrapText="1"/>
    </xf>
    <xf numFmtId="0" fontId="10" fillId="3" borderId="11" xfId="0" applyFont="1" applyFill="1" applyBorder="1" applyAlignment="1">
      <alignment horizontal="right" vertical="center" wrapText="1"/>
    </xf>
    <xf numFmtId="171" fontId="11" fillId="0" borderId="14" xfId="0" applyNumberFormat="1" applyFont="1" applyBorder="1" applyAlignment="1">
      <alignment horizontal="center" vertical="center" wrapText="1"/>
    </xf>
    <xf numFmtId="9" fontId="22" fillId="5" borderId="14" xfId="2" applyFont="1" applyFill="1" applyBorder="1" applyAlignment="1">
      <alignment horizontal="right" vertical="center" wrapText="1"/>
    </xf>
    <xf numFmtId="0" fontId="10" fillId="3" borderId="15" xfId="0" applyFont="1" applyFill="1" applyBorder="1" applyAlignment="1">
      <alignment horizontal="right" vertical="center" wrapText="1"/>
    </xf>
    <xf numFmtId="17" fontId="10" fillId="3" borderId="12" xfId="0" applyNumberFormat="1" applyFont="1" applyFill="1" applyBorder="1" applyAlignment="1">
      <alignment horizontal="right" vertical="center" wrapText="1"/>
    </xf>
    <xf numFmtId="9" fontId="22" fillId="0" borderId="14" xfId="2" applyFont="1" applyFill="1" applyBorder="1"/>
    <xf numFmtId="9" fontId="23" fillId="0" borderId="14" xfId="2" applyFont="1" applyFill="1" applyBorder="1"/>
    <xf numFmtId="0" fontId="3" fillId="0" borderId="4" xfId="0" applyFont="1" applyBorder="1"/>
    <xf numFmtId="0" fontId="3" fillId="0" borderId="22" xfId="0" applyFont="1" applyBorder="1"/>
    <xf numFmtId="0" fontId="29" fillId="0" borderId="0" xfId="0" applyFont="1"/>
    <xf numFmtId="0" fontId="30" fillId="0" borderId="0" xfId="0" applyFont="1"/>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7" fillId="0" borderId="0" xfId="0" applyFont="1" applyAlignment="1">
      <alignment horizontal="justify" wrapText="1"/>
    </xf>
    <xf numFmtId="0" fontId="17" fillId="0" borderId="0" xfId="0" applyFont="1" applyAlignment="1">
      <alignment horizontal="justify"/>
    </xf>
    <xf numFmtId="0" fontId="10" fillId="3" borderId="15" xfId="0" applyFont="1" applyFill="1" applyBorder="1" applyAlignment="1">
      <alignment horizontal="left" vertical="center" wrapText="1"/>
    </xf>
    <xf numFmtId="0" fontId="19" fillId="3" borderId="12"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4" xfId="0" applyFont="1" applyFill="1" applyBorder="1" applyAlignment="1">
      <alignment horizontal="left" vertical="center" wrapText="1"/>
    </xf>
    <xf numFmtId="9" fontId="22" fillId="0" borderId="14" xfId="2" applyNumberFormat="1" applyFont="1" applyFill="1" applyBorder="1"/>
    <xf numFmtId="9" fontId="23" fillId="0" borderId="14" xfId="2" applyNumberFormat="1" applyFont="1" applyFill="1" applyBorder="1"/>
  </cellXfs>
  <cellStyles count="5">
    <cellStyle name="Comma" xfId="1" builtinId="3"/>
    <cellStyle name="Comma 2" xfId="4" xr:uid="{08AD0481-A034-44B1-B2FF-BB1A238BD3E1}"/>
    <cellStyle name="Hyperlink" xfId="3" builtinId="8"/>
    <cellStyle name="Normal" xfId="0" builtinId="0"/>
    <cellStyle name="Percent" xfId="2" builtinId="5"/>
  </cellStyles>
  <dxfs count="0"/>
  <tableStyles count="0" defaultTableStyle="TableStyleMedium2" defaultPivotStyle="PivotStyleLight16"/>
  <colors>
    <mruColors>
      <color rgb="FF0000FF"/>
      <color rgb="FF000000"/>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8467</xdr:rowOff>
    </xdr:from>
    <xdr:to>
      <xdr:col>5</xdr:col>
      <xdr:colOff>306552</xdr:colOff>
      <xdr:row>4</xdr:row>
      <xdr:rowOff>161938</xdr:rowOff>
    </xdr:to>
    <xdr:pic>
      <xdr:nvPicPr>
        <xdr:cNvPr id="3" name="Picture 2" descr="Smartworks unveils a new logo – ThePrint –">
          <a:extLst>
            <a:ext uri="{FF2B5EF4-FFF2-40B4-BE49-F238E27FC236}">
              <a16:creationId xmlns:a16="http://schemas.microsoft.com/office/drawing/2014/main" id="{2EE1F86C-3DF2-C329-CEED-D97D7BA27A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918" b="39766"/>
        <a:stretch>
          <a:fillRect/>
        </a:stretch>
      </xdr:blipFill>
      <xdr:spPr bwMode="auto">
        <a:xfrm>
          <a:off x="152400" y="190938"/>
          <a:ext cx="4577255" cy="70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F161-16C9-4E37-95DB-61BFF4102271}">
  <dimension ref="A1:I25"/>
  <sheetViews>
    <sheetView showGridLines="0" tabSelected="1" zoomScale="87" zoomScaleNormal="87" zoomScaleSheetLayoutView="75" workbookViewId="0">
      <selection activeCell="I13" sqref="I13"/>
    </sheetView>
  </sheetViews>
  <sheetFormatPr defaultColWidth="0" defaultRowHeight="14.5" x14ac:dyDescent="0.35"/>
  <cols>
    <col min="1" max="2" width="2.453125" style="3" customWidth="1"/>
    <col min="3" max="3" width="14.1796875" style="3" customWidth="1"/>
    <col min="4" max="4" width="35" style="3" customWidth="1"/>
    <col min="5" max="9" width="9.1796875" style="3" customWidth="1"/>
    <col min="10" max="16384" width="9.1796875" style="3" hidden="1"/>
  </cols>
  <sheetData>
    <row r="1" spans="1:8" x14ac:dyDescent="0.35">
      <c r="A1" s="151"/>
      <c r="B1" s="1"/>
      <c r="C1" s="1"/>
      <c r="D1" s="1"/>
      <c r="E1" s="1"/>
      <c r="F1" s="1"/>
      <c r="G1" s="1"/>
      <c r="H1" s="2"/>
    </row>
    <row r="2" spans="1:8" x14ac:dyDescent="0.35">
      <c r="A2" s="152"/>
      <c r="B2" s="4"/>
      <c r="C2" s="4"/>
      <c r="D2" s="4"/>
      <c r="E2" s="4"/>
      <c r="F2" s="4"/>
      <c r="G2" s="4"/>
      <c r="H2" s="5"/>
    </row>
    <row r="3" spans="1:8" x14ac:dyDescent="0.35">
      <c r="A3" s="152"/>
      <c r="B3" s="4"/>
      <c r="C3" s="4"/>
      <c r="D3" s="4"/>
      <c r="E3" s="4"/>
      <c r="F3" s="4"/>
      <c r="G3" s="4"/>
      <c r="H3" s="5"/>
    </row>
    <row r="4" spans="1:8" x14ac:dyDescent="0.35">
      <c r="A4" s="152"/>
      <c r="B4" s="4"/>
      <c r="C4" s="4"/>
      <c r="D4" s="4"/>
      <c r="E4" s="4"/>
      <c r="F4" s="4"/>
      <c r="G4" s="4"/>
      <c r="H4" s="5"/>
    </row>
    <row r="5" spans="1:8" x14ac:dyDescent="0.35">
      <c r="A5" s="152"/>
      <c r="B5" s="4"/>
      <c r="C5" s="4"/>
      <c r="D5" s="4"/>
      <c r="E5" s="4"/>
      <c r="F5" s="4"/>
      <c r="G5" s="4"/>
      <c r="H5" s="5"/>
    </row>
    <row r="6" spans="1:8" ht="34.5" customHeight="1" x14ac:dyDescent="0.7">
      <c r="A6" s="152"/>
      <c r="B6" s="4"/>
      <c r="C6" s="153" t="s">
        <v>0</v>
      </c>
      <c r="D6" s="4"/>
      <c r="E6" s="4"/>
      <c r="F6" s="4"/>
      <c r="G6" s="4"/>
      <c r="H6" s="5"/>
    </row>
    <row r="7" spans="1:8" ht="20.5" customHeight="1" x14ac:dyDescent="0.35">
      <c r="A7" s="152"/>
      <c r="B7" s="4"/>
      <c r="C7" s="4"/>
      <c r="D7" s="4"/>
      <c r="E7" s="4"/>
      <c r="F7" s="4"/>
      <c r="G7" s="4"/>
      <c r="H7" s="5"/>
    </row>
    <row r="8" spans="1:8" ht="25.5" x14ac:dyDescent="0.55000000000000004">
      <c r="A8" s="152"/>
      <c r="B8" s="4"/>
      <c r="C8" s="154" t="s">
        <v>174</v>
      </c>
      <c r="D8" s="4"/>
      <c r="E8" s="4"/>
      <c r="F8" s="4"/>
      <c r="G8" s="4"/>
      <c r="H8" s="5"/>
    </row>
    <row r="9" spans="1:8" ht="5.25" customHeight="1" x14ac:dyDescent="0.35">
      <c r="A9" s="152"/>
      <c r="B9" s="4"/>
      <c r="C9" s="4"/>
      <c r="D9" s="4"/>
      <c r="E9" s="4"/>
      <c r="F9" s="4"/>
      <c r="G9" s="4"/>
      <c r="H9" s="5"/>
    </row>
    <row r="10" spans="1:8" ht="15" thickBot="1" x14ac:dyDescent="0.4">
      <c r="A10" s="152"/>
      <c r="B10" s="4"/>
      <c r="C10" s="4"/>
      <c r="D10" s="4"/>
      <c r="E10" s="4"/>
      <c r="F10" s="4"/>
      <c r="G10" s="4"/>
      <c r="H10" s="5"/>
    </row>
    <row r="11" spans="1:8" x14ac:dyDescent="0.35">
      <c r="A11" s="152"/>
      <c r="B11" s="4"/>
      <c r="C11" s="155" t="s">
        <v>1</v>
      </c>
      <c r="D11" s="156"/>
      <c r="E11" s="4"/>
      <c r="F11" s="4"/>
      <c r="G11" s="4"/>
      <c r="H11" s="5"/>
    </row>
    <row r="12" spans="1:8" ht="15" thickBot="1" x14ac:dyDescent="0.4">
      <c r="A12" s="152"/>
      <c r="B12" s="4"/>
      <c r="C12" s="157"/>
      <c r="D12" s="158"/>
      <c r="E12" s="4"/>
      <c r="F12" s="4"/>
      <c r="G12" s="4"/>
      <c r="H12" s="5"/>
    </row>
    <row r="13" spans="1:8" ht="20" thickBot="1" x14ac:dyDescent="0.4">
      <c r="A13" s="152"/>
      <c r="B13" s="4"/>
      <c r="C13" s="10" t="s">
        <v>2</v>
      </c>
      <c r="D13" s="10" t="s">
        <v>3</v>
      </c>
      <c r="E13" s="4"/>
      <c r="F13" s="4"/>
      <c r="G13" s="4"/>
      <c r="H13" s="5"/>
    </row>
    <row r="14" spans="1:8" ht="18" x14ac:dyDescent="0.4">
      <c r="A14" s="152"/>
      <c r="B14" s="4"/>
      <c r="C14" s="61">
        <f>1</f>
        <v>1</v>
      </c>
      <c r="D14" s="13" t="s">
        <v>6</v>
      </c>
      <c r="E14" s="4"/>
      <c r="F14" s="4"/>
      <c r="G14" s="4"/>
      <c r="H14" s="5"/>
    </row>
    <row r="15" spans="1:8" ht="4.5" customHeight="1" x14ac:dyDescent="0.4">
      <c r="A15" s="152"/>
      <c r="B15" s="4"/>
      <c r="C15" s="11"/>
      <c r="D15" s="62"/>
      <c r="E15" s="4"/>
      <c r="F15" s="4"/>
      <c r="G15" s="4"/>
      <c r="H15" s="5"/>
    </row>
    <row r="16" spans="1:8" ht="18" x14ac:dyDescent="0.4">
      <c r="A16" s="152"/>
      <c r="B16" s="4"/>
      <c r="C16" s="11">
        <f>C14+1</f>
        <v>2</v>
      </c>
      <c r="D16" s="13" t="s">
        <v>4</v>
      </c>
      <c r="E16" s="4"/>
      <c r="F16" s="4"/>
      <c r="G16" s="4"/>
      <c r="H16" s="5"/>
    </row>
    <row r="17" spans="1:8" ht="3" customHeight="1" x14ac:dyDescent="0.4">
      <c r="A17" s="152"/>
      <c r="B17" s="4"/>
      <c r="C17" s="11"/>
      <c r="D17" s="12"/>
      <c r="E17" s="4"/>
      <c r="F17" s="4"/>
      <c r="G17" s="4"/>
      <c r="H17" s="5"/>
    </row>
    <row r="18" spans="1:8" ht="18" x14ac:dyDescent="0.4">
      <c r="A18" s="152"/>
      <c r="B18" s="4"/>
      <c r="C18" s="11">
        <f>C16+1</f>
        <v>3</v>
      </c>
      <c r="D18" s="13" t="s">
        <v>5</v>
      </c>
      <c r="E18" s="4"/>
      <c r="F18" s="4"/>
      <c r="G18" s="4"/>
      <c r="H18" s="5"/>
    </row>
    <row r="19" spans="1:8" ht="3" customHeight="1" x14ac:dyDescent="0.4">
      <c r="A19" s="152"/>
      <c r="B19" s="4"/>
      <c r="C19" s="11"/>
      <c r="D19" s="12"/>
      <c r="E19" s="4"/>
      <c r="F19" s="4"/>
      <c r="G19" s="4"/>
      <c r="H19" s="5"/>
    </row>
    <row r="20" spans="1:8" ht="18" x14ac:dyDescent="0.4">
      <c r="A20" s="152"/>
      <c r="B20" s="4"/>
      <c r="C20" s="11">
        <f>C18+1</f>
        <v>4</v>
      </c>
      <c r="D20" s="13" t="s">
        <v>139</v>
      </c>
      <c r="E20" s="4"/>
      <c r="F20" s="4"/>
      <c r="G20" s="4"/>
      <c r="H20" s="5"/>
    </row>
    <row r="21" spans="1:8" ht="3" customHeight="1" x14ac:dyDescent="0.4">
      <c r="A21" s="152"/>
      <c r="B21" s="4"/>
      <c r="C21" s="11"/>
      <c r="D21" s="12"/>
      <c r="E21" s="4"/>
      <c r="F21" s="4"/>
      <c r="G21" s="4"/>
      <c r="H21" s="5"/>
    </row>
    <row r="22" spans="1:8" ht="3" customHeight="1" x14ac:dyDescent="0.4">
      <c r="A22" s="152"/>
      <c r="B22" s="4"/>
      <c r="C22" s="11"/>
      <c r="D22" s="12"/>
      <c r="E22" s="4"/>
      <c r="F22" s="4"/>
      <c r="G22" s="4"/>
      <c r="H22" s="5"/>
    </row>
    <row r="23" spans="1:8" ht="3" customHeight="1" thickBot="1" x14ac:dyDescent="0.45">
      <c r="A23" s="152"/>
      <c r="B23" s="4"/>
      <c r="C23" s="14"/>
      <c r="D23" s="15"/>
      <c r="E23" s="4"/>
      <c r="F23" s="4"/>
      <c r="G23" s="4"/>
      <c r="H23" s="5"/>
    </row>
    <row r="24" spans="1:8" x14ac:dyDescent="0.35">
      <c r="A24" s="152"/>
      <c r="B24" s="4"/>
      <c r="C24" s="6"/>
      <c r="D24" s="4"/>
      <c r="E24" s="4"/>
      <c r="F24" s="4"/>
      <c r="G24" s="4"/>
      <c r="H24" s="5"/>
    </row>
    <row r="25" spans="1:8" ht="15" thickBot="1" x14ac:dyDescent="0.4">
      <c r="A25" s="7"/>
      <c r="B25" s="8"/>
      <c r="C25" s="8"/>
      <c r="D25" s="8"/>
      <c r="E25" s="8"/>
      <c r="F25" s="8"/>
      <c r="G25" s="8"/>
      <c r="H25" s="9"/>
    </row>
  </sheetData>
  <mergeCells count="1">
    <mergeCell ref="C11:D12"/>
  </mergeCells>
  <hyperlinks>
    <hyperlink ref="D16" location="'Key Metrics'!A1" display="Key Metrices" xr:uid="{D904F8A3-3272-4590-9DF0-CD5E5D5380F6}"/>
    <hyperlink ref="D18" location="'Operational Metrics'!A1" display="Operational Metrics" xr:uid="{6CEF4D44-3955-459B-B283-3C4C58F92099}"/>
    <hyperlink ref="D14" location="Glossary!A1" display="Glossary!A1" xr:uid="{AD89D37C-4769-45CB-AF8C-82B6F57172F3}"/>
    <hyperlink ref="D20" location="'Reconciliation to Normalised'!A1" display="'Reconciliation to Normalised'!A1" xr:uid="{5F6E4E60-DD2F-4E00-B3BB-C54E96882899}"/>
  </hyperlinks>
  <pageMargins left="0.7" right="0.7" top="0.75" bottom="0.75" header="0.3" footer="0.3"/>
  <pageSetup paperSize="9"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CA13-4C5E-40A5-AD0E-B6736D6A931E}">
  <dimension ref="A2:D38"/>
  <sheetViews>
    <sheetView showGridLines="0" view="pageBreakPreview" zoomScale="60" zoomScaleNormal="100" workbookViewId="0">
      <pane xSplit="2" ySplit="3" topLeftCell="C18" activePane="bottomRight" state="frozen"/>
      <selection pane="topRight" activeCell="C1" sqref="C1"/>
      <selection pane="bottomLeft" activeCell="A4" sqref="A4"/>
      <selection pane="bottomRight" activeCell="C24" sqref="C24"/>
    </sheetView>
  </sheetViews>
  <sheetFormatPr defaultColWidth="0" defaultRowHeight="13" x14ac:dyDescent="0.3"/>
  <cols>
    <col min="1" max="1" width="1" style="16" customWidth="1"/>
    <col min="2" max="2" width="40.453125" style="16" customWidth="1"/>
    <col min="3" max="3" width="189.453125" style="35" customWidth="1"/>
    <col min="4" max="4" width="8.81640625" style="16" customWidth="1"/>
    <col min="5" max="16384" width="8.81640625" style="16" hidden="1"/>
  </cols>
  <sheetData>
    <row r="2" spans="2:3" x14ac:dyDescent="0.3">
      <c r="B2" s="159" t="s">
        <v>6</v>
      </c>
      <c r="C2" s="159"/>
    </row>
    <row r="3" spans="2:3" x14ac:dyDescent="0.3">
      <c r="B3" s="18" t="s">
        <v>7</v>
      </c>
      <c r="C3" s="18" t="s">
        <v>8</v>
      </c>
    </row>
    <row r="4" spans="2:3" s="17" customFormat="1" x14ac:dyDescent="0.3">
      <c r="B4" s="19" t="s">
        <v>9</v>
      </c>
      <c r="C4" s="20" t="s">
        <v>10</v>
      </c>
    </row>
    <row r="5" spans="2:3" x14ac:dyDescent="0.3">
      <c r="B5" s="19" t="s">
        <v>11</v>
      </c>
      <c r="C5" s="20" t="s">
        <v>12</v>
      </c>
    </row>
    <row r="6" spans="2:3" ht="26" x14ac:dyDescent="0.3">
      <c r="B6" s="19" t="s">
        <v>13</v>
      </c>
      <c r="C6" s="20" t="s">
        <v>14</v>
      </c>
    </row>
    <row r="7" spans="2:3" x14ac:dyDescent="0.3">
      <c r="B7" s="19" t="s">
        <v>15</v>
      </c>
      <c r="C7" s="20" t="s">
        <v>16</v>
      </c>
    </row>
    <row r="8" spans="2:3" ht="26" x14ac:dyDescent="0.3">
      <c r="B8" s="19" t="s">
        <v>17</v>
      </c>
      <c r="C8" s="20" t="s">
        <v>18</v>
      </c>
    </row>
    <row r="9" spans="2:3" x14ac:dyDescent="0.3">
      <c r="B9" s="19" t="s">
        <v>19</v>
      </c>
      <c r="C9" s="20" t="s">
        <v>20</v>
      </c>
    </row>
    <row r="10" spans="2:3" x14ac:dyDescent="0.3">
      <c r="B10" s="19" t="s">
        <v>21</v>
      </c>
      <c r="C10" s="20" t="s">
        <v>22</v>
      </c>
    </row>
    <row r="11" spans="2:3" ht="26" x14ac:dyDescent="0.3">
      <c r="B11" s="19" t="s">
        <v>23</v>
      </c>
      <c r="C11" s="20" t="s">
        <v>24</v>
      </c>
    </row>
    <row r="12" spans="2:3" ht="26" x14ac:dyDescent="0.3">
      <c r="B12" s="19" t="s">
        <v>25</v>
      </c>
      <c r="C12" s="20" t="s">
        <v>26</v>
      </c>
    </row>
    <row r="13" spans="2:3" x14ac:dyDescent="0.3">
      <c r="B13" s="19" t="s">
        <v>27</v>
      </c>
      <c r="C13" s="20" t="s">
        <v>28</v>
      </c>
    </row>
    <row r="14" spans="2:3" x14ac:dyDescent="0.3">
      <c r="B14" s="19" t="s">
        <v>29</v>
      </c>
      <c r="C14" s="20" t="s">
        <v>30</v>
      </c>
    </row>
    <row r="15" spans="2:3" x14ac:dyDescent="0.3">
      <c r="B15" s="19" t="s">
        <v>31</v>
      </c>
      <c r="C15" s="20" t="s">
        <v>32</v>
      </c>
    </row>
    <row r="16" spans="2:3" x14ac:dyDescent="0.3">
      <c r="B16" s="19" t="s">
        <v>33</v>
      </c>
      <c r="C16" s="20" t="s">
        <v>34</v>
      </c>
    </row>
    <row r="17" spans="2:3" ht="26" x14ac:dyDescent="0.3">
      <c r="B17" s="19" t="s">
        <v>161</v>
      </c>
      <c r="C17" s="20" t="s">
        <v>156</v>
      </c>
    </row>
    <row r="18" spans="2:3" ht="26" x14ac:dyDescent="0.3">
      <c r="B18" s="19" t="s">
        <v>162</v>
      </c>
      <c r="C18" s="20" t="s">
        <v>157</v>
      </c>
    </row>
    <row r="19" spans="2:3" ht="26" x14ac:dyDescent="0.3">
      <c r="B19" s="19" t="s">
        <v>167</v>
      </c>
      <c r="C19" s="20" t="s">
        <v>158</v>
      </c>
    </row>
    <row r="20" spans="2:3" ht="26" x14ac:dyDescent="0.3">
      <c r="B20" s="19" t="s">
        <v>159</v>
      </c>
      <c r="C20" s="20" t="s">
        <v>160</v>
      </c>
    </row>
    <row r="21" spans="2:3" s="4" customFormat="1" ht="26" x14ac:dyDescent="0.35">
      <c r="B21" s="21" t="s">
        <v>35</v>
      </c>
      <c r="C21" s="20" t="s">
        <v>36</v>
      </c>
    </row>
    <row r="22" spans="2:3" x14ac:dyDescent="0.3">
      <c r="B22" s="19" t="s">
        <v>37</v>
      </c>
      <c r="C22" s="20" t="s">
        <v>38</v>
      </c>
    </row>
    <row r="23" spans="2:3" x14ac:dyDescent="0.3">
      <c r="B23" s="19" t="s">
        <v>39</v>
      </c>
      <c r="C23" s="20" t="s">
        <v>40</v>
      </c>
    </row>
    <row r="24" spans="2:3" x14ac:dyDescent="0.3">
      <c r="B24" s="21" t="s">
        <v>41</v>
      </c>
      <c r="C24" s="20" t="s">
        <v>42</v>
      </c>
    </row>
    <row r="25" spans="2:3" x14ac:dyDescent="0.3">
      <c r="B25" s="19" t="s">
        <v>43</v>
      </c>
      <c r="C25" s="20" t="s">
        <v>44</v>
      </c>
    </row>
    <row r="26" spans="2:3" x14ac:dyDescent="0.3">
      <c r="B26" s="19" t="s">
        <v>45</v>
      </c>
      <c r="C26" s="20" t="s">
        <v>46</v>
      </c>
    </row>
    <row r="27" spans="2:3" x14ac:dyDescent="0.3">
      <c r="B27" s="19" t="s">
        <v>47</v>
      </c>
      <c r="C27" s="20" t="s">
        <v>48</v>
      </c>
    </row>
    <row r="28" spans="2:3" x14ac:dyDescent="0.3">
      <c r="B28" s="19" t="s">
        <v>49</v>
      </c>
      <c r="C28" s="20" t="s">
        <v>50</v>
      </c>
    </row>
    <row r="29" spans="2:3" ht="26" x14ac:dyDescent="0.3">
      <c r="B29" s="19" t="s">
        <v>51</v>
      </c>
      <c r="C29" s="20" t="s">
        <v>52</v>
      </c>
    </row>
    <row r="30" spans="2:3" x14ac:dyDescent="0.3">
      <c r="B30" s="19" t="s">
        <v>53</v>
      </c>
      <c r="C30" s="20" t="s">
        <v>54</v>
      </c>
    </row>
    <row r="31" spans="2:3" x14ac:dyDescent="0.3">
      <c r="B31" s="19" t="s">
        <v>55</v>
      </c>
      <c r="C31" s="20" t="s">
        <v>164</v>
      </c>
    </row>
    <row r="32" spans="2:3" x14ac:dyDescent="0.3">
      <c r="B32" s="19" t="s">
        <v>56</v>
      </c>
      <c r="C32" s="20" t="s">
        <v>57</v>
      </c>
    </row>
    <row r="33" spans="2:3" x14ac:dyDescent="0.3">
      <c r="B33" s="19" t="s">
        <v>58</v>
      </c>
      <c r="C33" s="20" t="s">
        <v>59</v>
      </c>
    </row>
    <row r="34" spans="2:3" x14ac:dyDescent="0.3">
      <c r="B34" s="19" t="s">
        <v>60</v>
      </c>
      <c r="C34" s="20" t="s">
        <v>61</v>
      </c>
    </row>
    <row r="35" spans="2:3" x14ac:dyDescent="0.3">
      <c r="B35" s="19" t="s">
        <v>62</v>
      </c>
      <c r="C35" s="20" t="s">
        <v>63</v>
      </c>
    </row>
    <row r="36" spans="2:3" x14ac:dyDescent="0.3">
      <c r="B36" s="19" t="s">
        <v>64</v>
      </c>
      <c r="C36" s="20" t="s">
        <v>65</v>
      </c>
    </row>
    <row r="37" spans="2:3" x14ac:dyDescent="0.3">
      <c r="B37" s="19" t="s">
        <v>66</v>
      </c>
      <c r="C37" s="20" t="s">
        <v>67</v>
      </c>
    </row>
    <row r="38" spans="2:3" x14ac:dyDescent="0.3">
      <c r="B38" s="19" t="s">
        <v>68</v>
      </c>
      <c r="C38" s="20" t="s">
        <v>69</v>
      </c>
    </row>
  </sheetData>
  <sortState xmlns:xlrd2="http://schemas.microsoft.com/office/spreadsheetml/2017/richdata2" ref="B4:C38">
    <sortCondition ref="B3:B38"/>
  </sortState>
  <mergeCells count="1">
    <mergeCell ref="B2:C2"/>
  </mergeCells>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
  <sheetViews>
    <sheetView showGridLines="0" view="pageBreakPreview" zoomScale="127" zoomScaleNormal="100" workbookViewId="0">
      <pane xSplit="2" ySplit="3" topLeftCell="C7" activePane="bottomRight" state="frozen"/>
      <selection pane="topRight" activeCell="C1" sqref="C1"/>
      <selection pane="bottomLeft" activeCell="A4" sqref="A4"/>
      <selection pane="bottomRight" activeCell="H24" sqref="H24"/>
    </sheetView>
  </sheetViews>
  <sheetFormatPr defaultColWidth="0" defaultRowHeight="13" x14ac:dyDescent="0.3"/>
  <cols>
    <col min="1" max="1" width="0.81640625" style="16" customWidth="1"/>
    <col min="2" max="2" width="48.1796875" style="16" customWidth="1"/>
    <col min="3" max="5" width="12.7265625" style="16" bestFit="1" customWidth="1"/>
    <col min="6" max="8" width="13.81640625" style="16" bestFit="1" customWidth="1"/>
    <col min="9" max="9" width="8.81640625" style="16" customWidth="1"/>
    <col min="10" max="12" width="12.453125" style="16" hidden="1" customWidth="1"/>
    <col min="13" max="17" width="0" style="16" hidden="1" customWidth="1"/>
    <col min="18" max="21" width="12.453125" style="16" hidden="1" customWidth="1"/>
    <col min="22" max="16384" width="8.81640625" style="16" hidden="1"/>
  </cols>
  <sheetData>
    <row r="1" spans="2:9" ht="4.5" customHeight="1" x14ac:dyDescent="0.3"/>
    <row r="2" spans="2:9" ht="13" customHeight="1" x14ac:dyDescent="0.3">
      <c r="B2" s="160" t="s">
        <v>70</v>
      </c>
      <c r="C2" s="72" t="s">
        <v>71</v>
      </c>
      <c r="D2" s="73"/>
      <c r="E2" s="73"/>
      <c r="F2" s="73"/>
      <c r="G2" s="73"/>
      <c r="H2" s="74"/>
    </row>
    <row r="3" spans="2:9" ht="13.5" thickBot="1" x14ac:dyDescent="0.35">
      <c r="B3" s="161"/>
      <c r="C3" s="143" t="s">
        <v>170</v>
      </c>
      <c r="D3" s="143" t="s">
        <v>171</v>
      </c>
      <c r="E3" s="143" t="s">
        <v>72</v>
      </c>
      <c r="F3" s="143" t="s">
        <v>172</v>
      </c>
      <c r="G3" s="143" t="s">
        <v>173</v>
      </c>
      <c r="H3" s="143" t="s">
        <v>73</v>
      </c>
    </row>
    <row r="4" spans="2:9" s="17" customFormat="1" x14ac:dyDescent="0.3">
      <c r="B4" s="26" t="s">
        <v>74</v>
      </c>
      <c r="C4" s="121">
        <v>4721.28</v>
      </c>
      <c r="D4" s="121">
        <v>3518.27</v>
      </c>
      <c r="E4" s="121">
        <v>4247.83</v>
      </c>
      <c r="F4" s="121">
        <v>12761.22</v>
      </c>
      <c r="G4" s="121">
        <v>10156.219999999999</v>
      </c>
      <c r="H4" s="121">
        <v>13740.560000000003</v>
      </c>
    </row>
    <row r="5" spans="2:9" ht="4.5" customHeight="1" x14ac:dyDescent="0.3">
      <c r="B5" s="23"/>
      <c r="C5" s="90"/>
      <c r="D5" s="90"/>
      <c r="E5" s="90"/>
      <c r="F5" s="90"/>
      <c r="G5" s="90"/>
      <c r="H5" s="90"/>
    </row>
    <row r="6" spans="2:9" x14ac:dyDescent="0.3">
      <c r="B6" s="23" t="s">
        <v>41</v>
      </c>
      <c r="C6" s="90">
        <v>3056.12</v>
      </c>
      <c r="D6" s="90">
        <v>2182.77</v>
      </c>
      <c r="E6" s="90">
        <v>2701.35</v>
      </c>
      <c r="F6" s="90">
        <v>8167.71</v>
      </c>
      <c r="G6" s="90">
        <v>6248.42</v>
      </c>
      <c r="H6" s="90">
        <v>8572.64</v>
      </c>
    </row>
    <row r="7" spans="2:9" x14ac:dyDescent="0.3">
      <c r="B7" s="54" t="s">
        <v>75</v>
      </c>
      <c r="C7" s="122">
        <v>0.64700000000000002</v>
      </c>
      <c r="D7" s="122">
        <v>0.62</v>
      </c>
      <c r="E7" s="122">
        <v>0.63600000000000001</v>
      </c>
      <c r="F7" s="122">
        <v>0.64</v>
      </c>
      <c r="G7" s="122">
        <v>0.61499999999999999</v>
      </c>
      <c r="H7" s="122">
        <v>0.624</v>
      </c>
    </row>
    <row r="8" spans="2:9" s="17" customFormat="1" x14ac:dyDescent="0.3">
      <c r="B8" s="26" t="s">
        <v>47</v>
      </c>
      <c r="C8" s="123">
        <v>847.11999999999989</v>
      </c>
      <c r="D8" s="123">
        <v>456.45000000000005</v>
      </c>
      <c r="E8" s="123">
        <v>695.63999999999987</v>
      </c>
      <c r="F8" s="123">
        <v>2156.8999999999996</v>
      </c>
      <c r="G8" s="123">
        <v>1222.1599999999999</v>
      </c>
      <c r="H8" s="123">
        <v>1800.9399999999996</v>
      </c>
    </row>
    <row r="9" spans="2:9" x14ac:dyDescent="0.3">
      <c r="B9" s="54" t="s">
        <v>76</v>
      </c>
      <c r="C9" s="122">
        <v>0.17899999999999999</v>
      </c>
      <c r="D9" s="122">
        <v>0.129</v>
      </c>
      <c r="E9" s="122">
        <v>0.16400000000000001</v>
      </c>
      <c r="F9" s="122">
        <v>0.16900000000000001</v>
      </c>
      <c r="G9" s="122">
        <v>0.12</v>
      </c>
      <c r="H9" s="122">
        <v>0.13100000000000001</v>
      </c>
      <c r="I9" s="140"/>
    </row>
    <row r="10" spans="2:9" ht="7.5" customHeight="1" x14ac:dyDescent="0.3">
      <c r="B10" s="23"/>
      <c r="C10" s="28"/>
      <c r="D10" s="28"/>
      <c r="E10" s="28"/>
      <c r="F10" s="28"/>
      <c r="G10" s="28"/>
      <c r="H10" s="28"/>
    </row>
    <row r="11" spans="2:9" s="17" customFormat="1" x14ac:dyDescent="0.3">
      <c r="B11" s="26" t="s">
        <v>77</v>
      </c>
      <c r="C11" s="123">
        <v>416.19999999999987</v>
      </c>
      <c r="D11" s="123">
        <v>114.18000000000006</v>
      </c>
      <c r="E11" s="123">
        <v>274.07999999999987</v>
      </c>
      <c r="F11" s="123">
        <v>930.51999999999953</v>
      </c>
      <c r="G11" s="123">
        <v>251.20999999999981</v>
      </c>
      <c r="H11" s="123">
        <v>530.75999999999954</v>
      </c>
    </row>
    <row r="12" spans="2:9" ht="5.15" customHeight="1" x14ac:dyDescent="0.3">
      <c r="B12" s="23"/>
      <c r="C12" s="124"/>
      <c r="D12" s="124"/>
      <c r="E12" s="124"/>
      <c r="F12" s="124"/>
      <c r="G12" s="124"/>
      <c r="H12" s="124"/>
    </row>
    <row r="13" spans="2:9" s="17" customFormat="1" x14ac:dyDescent="0.3">
      <c r="B13" s="26" t="s">
        <v>78</v>
      </c>
      <c r="C13" s="125">
        <v>404.21999999999991</v>
      </c>
      <c r="D13" s="125">
        <v>54.09000000000006</v>
      </c>
      <c r="E13" s="125">
        <v>245.41999999999987</v>
      </c>
      <c r="F13" s="125">
        <v>824.32999999999959</v>
      </c>
      <c r="G13" s="126">
        <v>49.069999999999808</v>
      </c>
      <c r="H13" s="125">
        <v>233.28999999999951</v>
      </c>
    </row>
    <row r="14" spans="2:9" ht="3.65" customHeight="1" x14ac:dyDescent="0.3">
      <c r="B14" s="23"/>
      <c r="C14" s="124"/>
      <c r="D14" s="124"/>
      <c r="E14" s="124"/>
      <c r="F14" s="124"/>
      <c r="G14" s="124"/>
      <c r="H14" s="124"/>
    </row>
    <row r="15" spans="2:9" x14ac:dyDescent="0.3">
      <c r="B15" s="23" t="s">
        <v>79</v>
      </c>
      <c r="C15" s="124">
        <v>1008.6800000000001</v>
      </c>
      <c r="D15" s="124">
        <v>406.85999999999967</v>
      </c>
      <c r="E15" s="124">
        <v>614.22999999999979</v>
      </c>
      <c r="F15" s="124">
        <v>2484.8199999999988</v>
      </c>
      <c r="G15" s="124">
        <v>1776.7500000000005</v>
      </c>
      <c r="H15" s="124">
        <v>2513.4599999999996</v>
      </c>
    </row>
    <row r="16" spans="2:9" x14ac:dyDescent="0.3">
      <c r="B16" s="23" t="s">
        <v>80</v>
      </c>
      <c r="C16" s="127">
        <v>-105.37999999999988</v>
      </c>
      <c r="D16" s="127">
        <v>-118.59000000000037</v>
      </c>
      <c r="E16" s="127">
        <v>-332.6</v>
      </c>
      <c r="F16" s="127">
        <v>-487.07000000000107</v>
      </c>
      <c r="G16" s="127">
        <v>-288.66999999999962</v>
      </c>
      <c r="H16" s="127">
        <v>-396.98</v>
      </c>
    </row>
    <row r="17" spans="2:8" ht="3" customHeight="1" x14ac:dyDescent="0.3">
      <c r="B17" s="23"/>
      <c r="C17" s="127"/>
      <c r="D17" s="127"/>
      <c r="E17" s="127">
        <v>0</v>
      </c>
      <c r="F17" s="127"/>
      <c r="G17" s="127"/>
      <c r="H17" s="127">
        <v>0</v>
      </c>
    </row>
    <row r="18" spans="2:8" x14ac:dyDescent="0.3">
      <c r="B18" s="23" t="s">
        <v>51</v>
      </c>
      <c r="C18" s="127">
        <v>2326.58</v>
      </c>
      <c r="D18" s="128">
        <v>3445.99</v>
      </c>
      <c r="E18" s="127">
        <v>2535.2800000000002</v>
      </c>
      <c r="F18" s="127">
        <f>C18</f>
        <v>2326.58</v>
      </c>
      <c r="G18" s="127">
        <f>D18</f>
        <v>3445.99</v>
      </c>
      <c r="H18" s="127">
        <v>3977.7</v>
      </c>
    </row>
    <row r="19" spans="2:8" x14ac:dyDescent="0.3">
      <c r="B19" s="23" t="s">
        <v>53</v>
      </c>
      <c r="C19" s="127">
        <v>-418.23</v>
      </c>
      <c r="D19" s="127">
        <v>2772.0699999999997</v>
      </c>
      <c r="E19" s="127">
        <v>-589.95000000000005</v>
      </c>
      <c r="F19" s="127">
        <f>C19</f>
        <v>-418.23</v>
      </c>
      <c r="G19" s="127">
        <f>D19</f>
        <v>2772.0699999999997</v>
      </c>
      <c r="H19" s="127">
        <v>2992.5099999999998</v>
      </c>
    </row>
    <row r="20" spans="2:8" ht="3" customHeight="1" x14ac:dyDescent="0.3">
      <c r="B20" s="23"/>
      <c r="C20" s="127"/>
      <c r="D20" s="127"/>
      <c r="E20" s="127">
        <v>0</v>
      </c>
      <c r="F20" s="127"/>
      <c r="G20" s="127"/>
      <c r="H20" s="127">
        <v>0</v>
      </c>
    </row>
    <row r="21" spans="2:8" x14ac:dyDescent="0.3">
      <c r="B21" s="40" t="s">
        <v>81</v>
      </c>
      <c r="C21" s="127">
        <v>8113.4</v>
      </c>
      <c r="D21" s="127">
        <v>6499.34</v>
      </c>
      <c r="E21" s="127">
        <v>7690.5400000000009</v>
      </c>
      <c r="F21" s="127">
        <f>C21</f>
        <v>8113.4</v>
      </c>
      <c r="G21" s="127">
        <f>D21</f>
        <v>6499.34</v>
      </c>
      <c r="H21" s="127">
        <v>6929.1</v>
      </c>
    </row>
    <row r="22" spans="2:8" x14ac:dyDescent="0.3">
      <c r="B22" s="50" t="s">
        <v>82</v>
      </c>
      <c r="C22" s="139">
        <v>1.2</v>
      </c>
      <c r="D22" s="139">
        <v>0.9</v>
      </c>
      <c r="E22" s="139">
        <v>0.9</v>
      </c>
      <c r="F22" s="139">
        <v>1.2</v>
      </c>
      <c r="G22" s="139">
        <v>1.5</v>
      </c>
      <c r="H22" s="139">
        <v>1.4</v>
      </c>
    </row>
    <row r="23" spans="2:8" ht="3" customHeight="1" x14ac:dyDescent="0.3">
      <c r="B23" s="23"/>
      <c r="C23" s="39"/>
      <c r="D23" s="39"/>
      <c r="E23" s="39"/>
      <c r="F23" s="39"/>
      <c r="G23" s="39"/>
      <c r="H23" s="39"/>
    </row>
    <row r="24" spans="2:8" x14ac:dyDescent="0.3">
      <c r="B24" s="48" t="s">
        <v>83</v>
      </c>
      <c r="C24" s="149">
        <v>0.497</v>
      </c>
      <c r="D24" s="171">
        <v>0.25</v>
      </c>
      <c r="E24" s="149">
        <v>0.31900000000000001</v>
      </c>
      <c r="F24" s="149">
        <v>0.40799999999999997</v>
      </c>
      <c r="G24" s="149">
        <v>0.36499999999999999</v>
      </c>
      <c r="H24" s="149">
        <v>0.36299999999999999</v>
      </c>
    </row>
    <row r="25" spans="2:8" x14ac:dyDescent="0.3">
      <c r="B25" s="49" t="s">
        <v>84</v>
      </c>
      <c r="C25" s="150">
        <v>0.20499999999999999</v>
      </c>
      <c r="D25" s="172">
        <v>7.0000000000000007E-2</v>
      </c>
      <c r="E25" s="150">
        <v>0.14299999999999999</v>
      </c>
      <c r="F25" s="150">
        <v>0.153</v>
      </c>
      <c r="G25" s="150">
        <v>5.1999999999999998E-2</v>
      </c>
      <c r="H25" s="150">
        <v>7.6999999999999999E-2</v>
      </c>
    </row>
    <row r="26" spans="2:8" ht="3.65" customHeight="1" x14ac:dyDescent="0.3">
      <c r="B26" s="41"/>
      <c r="C26" s="42"/>
      <c r="D26" s="42"/>
      <c r="E26" s="42"/>
      <c r="F26" s="42"/>
      <c r="G26" s="42"/>
      <c r="H26" s="42"/>
    </row>
    <row r="27" spans="2:8" x14ac:dyDescent="0.3">
      <c r="C27" s="43"/>
      <c r="D27" s="43"/>
      <c r="E27" s="43"/>
      <c r="F27" s="43"/>
      <c r="G27" s="43"/>
      <c r="H27" s="43"/>
    </row>
    <row r="28" spans="2:8" x14ac:dyDescent="0.3">
      <c r="C28" s="69"/>
      <c r="D28" s="69"/>
      <c r="E28" s="69"/>
      <c r="F28" s="69"/>
      <c r="G28" s="69"/>
      <c r="H28" s="69"/>
    </row>
    <row r="29" spans="2:8" x14ac:dyDescent="0.3">
      <c r="C29" s="69"/>
      <c r="D29" s="69"/>
      <c r="E29" s="69"/>
      <c r="F29" s="69"/>
      <c r="G29" s="69"/>
      <c r="H29" s="69"/>
    </row>
    <row r="30" spans="2:8" x14ac:dyDescent="0.3">
      <c r="C30" s="69"/>
      <c r="D30" s="69"/>
      <c r="E30" s="69"/>
      <c r="F30" s="69"/>
      <c r="G30" s="69"/>
      <c r="H30" s="69"/>
    </row>
    <row r="31" spans="2:8" x14ac:dyDescent="0.3">
      <c r="C31" s="69"/>
      <c r="D31" s="69"/>
      <c r="E31" s="69"/>
      <c r="F31" s="69"/>
      <c r="G31" s="69"/>
      <c r="H31" s="69"/>
    </row>
  </sheetData>
  <mergeCells count="1">
    <mergeCell ref="B2:B3"/>
  </mergeCell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89F0-D215-4809-A265-1CAADF9AEAE4}">
  <dimension ref="A1:S48"/>
  <sheetViews>
    <sheetView showGridLines="0" view="pageBreakPreview" zoomScale="102" zoomScaleNormal="100" workbookViewId="0">
      <pane xSplit="3" ySplit="3" topLeftCell="D29" activePane="bottomRight" state="frozen"/>
      <selection pane="topRight" activeCell="D1" sqref="D1"/>
      <selection pane="bottomLeft" activeCell="A4" sqref="A4"/>
      <selection pane="bottomRight" activeCell="B41" sqref="B41:I41"/>
    </sheetView>
  </sheetViews>
  <sheetFormatPr defaultColWidth="0" defaultRowHeight="13" x14ac:dyDescent="0.3"/>
  <cols>
    <col min="1" max="1" width="1" style="16" customWidth="1"/>
    <col min="2" max="2" width="32" style="16" customWidth="1"/>
    <col min="3" max="5" width="8.1796875" style="37" customWidth="1"/>
    <col min="6" max="9" width="9.81640625" style="16" bestFit="1" customWidth="1"/>
    <col min="10" max="10" width="8.81640625" style="16" customWidth="1"/>
    <col min="11" max="19" width="0" style="16" hidden="1" customWidth="1"/>
    <col min="20" max="16384" width="8.81640625" style="16" hidden="1"/>
  </cols>
  <sheetData>
    <row r="1" spans="2:10" ht="4.5" customHeight="1" x14ac:dyDescent="0.3">
      <c r="C1" s="16"/>
      <c r="D1" s="16"/>
      <c r="E1" s="16"/>
    </row>
    <row r="2" spans="2:10" x14ac:dyDescent="0.3">
      <c r="B2" s="160" t="s">
        <v>85</v>
      </c>
      <c r="C2" s="165" t="s">
        <v>86</v>
      </c>
      <c r="D2" s="71"/>
      <c r="E2" s="71"/>
      <c r="F2" s="167" t="s">
        <v>71</v>
      </c>
      <c r="G2" s="168"/>
      <c r="H2" s="168"/>
      <c r="I2" s="169"/>
    </row>
    <row r="3" spans="2:10" x14ac:dyDescent="0.3">
      <c r="B3" s="164"/>
      <c r="C3" s="166"/>
      <c r="D3" s="144" t="s">
        <v>170</v>
      </c>
      <c r="E3" s="144" t="s">
        <v>171</v>
      </c>
      <c r="F3" s="144" t="s">
        <v>72</v>
      </c>
      <c r="G3" s="144" t="s">
        <v>172</v>
      </c>
      <c r="H3" s="144" t="s">
        <v>173</v>
      </c>
      <c r="I3" s="144" t="s">
        <v>73</v>
      </c>
    </row>
    <row r="4" spans="2:10" ht="14.5" x14ac:dyDescent="0.3">
      <c r="B4" s="23" t="s">
        <v>87</v>
      </c>
      <c r="C4" s="29" t="s">
        <v>88</v>
      </c>
      <c r="D4" s="30">
        <v>15</v>
      </c>
      <c r="E4" s="30">
        <v>15</v>
      </c>
      <c r="F4" s="30">
        <v>14</v>
      </c>
      <c r="G4" s="30">
        <v>15</v>
      </c>
      <c r="H4" s="30">
        <v>15</v>
      </c>
      <c r="I4" s="30">
        <v>15</v>
      </c>
    </row>
    <row r="5" spans="2:10" ht="14.5" x14ac:dyDescent="0.3">
      <c r="B5" s="23" t="s">
        <v>89</v>
      </c>
      <c r="C5" s="29" t="s">
        <v>88</v>
      </c>
      <c r="D5" s="30">
        <v>55</v>
      </c>
      <c r="E5" s="30">
        <v>49</v>
      </c>
      <c r="F5" s="30">
        <v>54</v>
      </c>
      <c r="G5" s="30">
        <v>55</v>
      </c>
      <c r="H5" s="30">
        <v>49</v>
      </c>
      <c r="I5" s="30">
        <v>50</v>
      </c>
    </row>
    <row r="6" spans="2:10" ht="14.5" x14ac:dyDescent="0.3">
      <c r="B6" s="23" t="s">
        <v>90</v>
      </c>
      <c r="C6" s="29" t="s">
        <v>88</v>
      </c>
      <c r="D6" s="30">
        <v>50</v>
      </c>
      <c r="E6" s="30">
        <v>46</v>
      </c>
      <c r="F6" s="30">
        <v>49</v>
      </c>
      <c r="G6" s="30">
        <v>50</v>
      </c>
      <c r="H6" s="30">
        <v>46</v>
      </c>
      <c r="I6" s="30">
        <v>46</v>
      </c>
    </row>
    <row r="7" spans="2:10" ht="14.5" x14ac:dyDescent="0.3">
      <c r="B7" s="23" t="s">
        <v>91</v>
      </c>
      <c r="C7" s="29" t="s">
        <v>92</v>
      </c>
      <c r="D7" s="145">
        <v>11.1</v>
      </c>
      <c r="E7" s="145">
        <v>8.9700000000000006</v>
      </c>
      <c r="F7" s="145">
        <v>10.3</v>
      </c>
      <c r="G7" s="145">
        <v>11.1</v>
      </c>
      <c r="H7" s="145">
        <v>8.9700000000000006</v>
      </c>
      <c r="I7" s="145">
        <v>9</v>
      </c>
    </row>
    <row r="8" spans="2:10" x14ac:dyDescent="0.3">
      <c r="B8" s="23" t="s">
        <v>93</v>
      </c>
      <c r="C8" s="29" t="s">
        <v>92</v>
      </c>
      <c r="D8" s="145">
        <v>9.1999999999999993</v>
      </c>
      <c r="E8" s="145">
        <v>8.1</v>
      </c>
      <c r="F8" s="145">
        <v>9.1</v>
      </c>
      <c r="G8" s="145">
        <v>9.1999999999999993</v>
      </c>
      <c r="H8" s="145">
        <v>8.1</v>
      </c>
      <c r="I8" s="145">
        <v>8.1</v>
      </c>
    </row>
    <row r="9" spans="2:10" ht="2.25" customHeight="1" x14ac:dyDescent="0.3">
      <c r="B9" s="23"/>
      <c r="C9" s="29"/>
      <c r="D9" s="94"/>
      <c r="E9" s="94"/>
      <c r="F9" s="94"/>
      <c r="G9" s="94"/>
      <c r="H9" s="94"/>
      <c r="I9" s="94"/>
    </row>
    <row r="10" spans="2:10" ht="43.5" customHeight="1" x14ac:dyDescent="0.3">
      <c r="B10" s="23" t="s">
        <v>94</v>
      </c>
      <c r="C10" s="29" t="s">
        <v>95</v>
      </c>
      <c r="D10" s="30">
        <v>254</v>
      </c>
      <c r="E10" s="30">
        <v>203</v>
      </c>
      <c r="F10" s="30">
        <v>235</v>
      </c>
      <c r="G10" s="30">
        <v>254</v>
      </c>
      <c r="H10" s="30">
        <v>203</v>
      </c>
      <c r="I10" s="30">
        <v>203</v>
      </c>
    </row>
    <row r="11" spans="2:10" ht="24.75" customHeight="1" x14ac:dyDescent="0.3">
      <c r="B11" s="23"/>
      <c r="C11" s="29"/>
      <c r="D11" s="30"/>
      <c r="E11" s="30"/>
      <c r="F11" s="30"/>
      <c r="G11" s="30"/>
      <c r="H11" s="30"/>
      <c r="I11" s="30"/>
    </row>
    <row r="12" spans="2:10" x14ac:dyDescent="0.3">
      <c r="B12" s="31" t="s">
        <v>15</v>
      </c>
      <c r="C12" s="29"/>
      <c r="D12" s="30"/>
      <c r="E12" s="30"/>
      <c r="F12" s="30"/>
      <c r="G12" s="30"/>
      <c r="H12" s="30"/>
      <c r="I12" s="30"/>
    </row>
    <row r="13" spans="2:10" ht="14.5" x14ac:dyDescent="0.3">
      <c r="B13" s="23" t="s">
        <v>96</v>
      </c>
      <c r="C13" s="29" t="s">
        <v>95</v>
      </c>
      <c r="D13" s="30">
        <v>209</v>
      </c>
      <c r="E13" s="30">
        <v>184</v>
      </c>
      <c r="F13" s="63">
        <v>207</v>
      </c>
      <c r="G13" s="63">
        <v>209</v>
      </c>
      <c r="H13" s="63">
        <v>184</v>
      </c>
      <c r="I13" s="63">
        <v>184</v>
      </c>
    </row>
    <row r="14" spans="2:10" ht="14.5" x14ac:dyDescent="0.3">
      <c r="B14" s="23" t="s">
        <v>97</v>
      </c>
      <c r="C14" s="29" t="s">
        <v>95</v>
      </c>
      <c r="D14" s="30">
        <v>176</v>
      </c>
      <c r="E14" s="30">
        <v>146</v>
      </c>
      <c r="F14" s="32">
        <v>168</v>
      </c>
      <c r="G14" s="63">
        <v>176</v>
      </c>
      <c r="H14" s="63">
        <v>146</v>
      </c>
      <c r="I14" s="32">
        <v>153</v>
      </c>
      <c r="J14" s="69"/>
    </row>
    <row r="15" spans="2:10" ht="14.5" x14ac:dyDescent="0.3">
      <c r="B15" s="51" t="s">
        <v>98</v>
      </c>
      <c r="C15" s="52" t="s">
        <v>99</v>
      </c>
      <c r="D15" s="53">
        <v>0.84</v>
      </c>
      <c r="E15" s="53">
        <v>0.8</v>
      </c>
      <c r="F15" s="53">
        <v>0.81</v>
      </c>
      <c r="G15" s="53">
        <v>0.84</v>
      </c>
      <c r="H15" s="53">
        <v>0.8</v>
      </c>
      <c r="I15" s="53">
        <v>0.83</v>
      </c>
    </row>
    <row r="16" spans="2:10" ht="14.5" x14ac:dyDescent="0.3">
      <c r="B16" s="51" t="s">
        <v>141</v>
      </c>
      <c r="C16" s="52" t="s">
        <v>99</v>
      </c>
      <c r="D16" s="53">
        <v>0.92</v>
      </c>
      <c r="E16" s="146" t="s">
        <v>134</v>
      </c>
      <c r="F16" s="53">
        <v>0.88</v>
      </c>
      <c r="G16" s="53">
        <v>0.92</v>
      </c>
      <c r="H16" s="146" t="s">
        <v>134</v>
      </c>
      <c r="I16" s="146" t="s">
        <v>134</v>
      </c>
    </row>
    <row r="17" spans="2:9" ht="5.15" customHeight="1" x14ac:dyDescent="0.3">
      <c r="B17" s="23"/>
      <c r="C17" s="29"/>
      <c r="D17" s="95"/>
      <c r="E17" s="95"/>
      <c r="F17" s="95"/>
      <c r="G17" s="95"/>
      <c r="H17" s="95"/>
      <c r="I17" s="95"/>
    </row>
    <row r="18" spans="2:9" ht="14.5" x14ac:dyDescent="0.3">
      <c r="B18" s="31" t="s">
        <v>163</v>
      </c>
      <c r="C18" s="29"/>
      <c r="D18" s="95"/>
      <c r="E18" s="95"/>
      <c r="F18" s="95"/>
      <c r="G18" s="95"/>
      <c r="H18" s="95"/>
      <c r="I18" s="95"/>
    </row>
    <row r="19" spans="2:9" ht="14.5" x14ac:dyDescent="0.3">
      <c r="B19" s="23" t="s">
        <v>142</v>
      </c>
      <c r="C19" s="29" t="s">
        <v>95</v>
      </c>
      <c r="D19" s="30">
        <v>175</v>
      </c>
      <c r="E19" s="30">
        <v>162</v>
      </c>
      <c r="F19" s="32">
        <v>169</v>
      </c>
      <c r="G19" s="32">
        <v>175</v>
      </c>
      <c r="H19" s="32">
        <v>162</v>
      </c>
      <c r="I19" s="32">
        <v>162</v>
      </c>
    </row>
    <row r="20" spans="2:9" ht="14.5" x14ac:dyDescent="0.3">
      <c r="B20" s="23" t="s">
        <v>143</v>
      </c>
      <c r="C20" s="29" t="s">
        <v>95</v>
      </c>
      <c r="D20" s="30">
        <v>154</v>
      </c>
      <c r="E20" s="30">
        <v>141</v>
      </c>
      <c r="F20" s="96">
        <v>149</v>
      </c>
      <c r="G20" s="96">
        <v>154</v>
      </c>
      <c r="H20" s="96">
        <v>141</v>
      </c>
      <c r="I20" s="96">
        <v>143</v>
      </c>
    </row>
    <row r="21" spans="2:9" ht="14.5" x14ac:dyDescent="0.3">
      <c r="B21" s="51" t="s">
        <v>144</v>
      </c>
      <c r="C21" s="52" t="s">
        <v>99</v>
      </c>
      <c r="D21" s="53">
        <v>0.88</v>
      </c>
      <c r="E21" s="53">
        <v>0.87</v>
      </c>
      <c r="F21" s="53">
        <v>0.88</v>
      </c>
      <c r="G21" s="53">
        <v>0.88</v>
      </c>
      <c r="H21" s="53">
        <v>0.87</v>
      </c>
      <c r="I21" s="53">
        <v>0.89</v>
      </c>
    </row>
    <row r="22" spans="2:9" ht="14.5" x14ac:dyDescent="0.3">
      <c r="B22" s="51" t="s">
        <v>149</v>
      </c>
      <c r="C22" s="52" t="s">
        <v>99</v>
      </c>
      <c r="D22" s="53">
        <v>0.93</v>
      </c>
      <c r="E22" s="146" t="s">
        <v>134</v>
      </c>
      <c r="F22" s="53">
        <v>0.93</v>
      </c>
      <c r="G22" s="53">
        <v>0.93</v>
      </c>
      <c r="H22" s="146" t="s">
        <v>134</v>
      </c>
      <c r="I22" s="146" t="s">
        <v>134</v>
      </c>
    </row>
    <row r="23" spans="2:9" ht="4" customHeight="1" x14ac:dyDescent="0.3">
      <c r="B23" s="23"/>
      <c r="C23" s="29"/>
      <c r="D23" s="95"/>
      <c r="E23" s="95"/>
      <c r="F23" s="95"/>
      <c r="G23" s="95"/>
      <c r="H23" s="95"/>
      <c r="I23" s="95"/>
    </row>
    <row r="24" spans="2:9" ht="14.5" x14ac:dyDescent="0.3">
      <c r="B24" s="23" t="s">
        <v>150</v>
      </c>
      <c r="C24" s="29" t="s">
        <v>88</v>
      </c>
      <c r="D24" s="90">
        <v>777</v>
      </c>
      <c r="E24" s="90">
        <v>675</v>
      </c>
      <c r="F24" s="90">
        <v>767</v>
      </c>
      <c r="G24" s="90">
        <v>777</v>
      </c>
      <c r="H24" s="90">
        <v>675</v>
      </c>
      <c r="I24" s="90">
        <v>738</v>
      </c>
    </row>
    <row r="25" spans="2:9" ht="2.5" customHeight="1" x14ac:dyDescent="0.3">
      <c r="B25" s="23"/>
      <c r="C25" s="29"/>
      <c r="D25" s="90"/>
      <c r="E25" s="90"/>
      <c r="F25" s="90"/>
      <c r="G25" s="90"/>
      <c r="H25" s="90"/>
      <c r="I25" s="90"/>
    </row>
    <row r="26" spans="2:9" s="66" customFormat="1" ht="14.5" x14ac:dyDescent="0.3">
      <c r="B26" s="64" t="s">
        <v>175</v>
      </c>
      <c r="C26" s="65" t="s">
        <v>99</v>
      </c>
      <c r="D26" s="97">
        <v>0.93</v>
      </c>
      <c r="E26" s="97">
        <v>0.9</v>
      </c>
      <c r="F26" s="97">
        <v>0.74</v>
      </c>
      <c r="G26" s="142">
        <v>0.88</v>
      </c>
      <c r="H26" s="142">
        <v>0.91</v>
      </c>
      <c r="I26" s="97">
        <v>0.87</v>
      </c>
    </row>
    <row r="27" spans="2:9" ht="6" customHeight="1" x14ac:dyDescent="0.3"/>
    <row r="28" spans="2:9" ht="6" customHeight="1" x14ac:dyDescent="0.3"/>
    <row r="29" spans="2:9" ht="11.5" customHeight="1" x14ac:dyDescent="0.3">
      <c r="B29" s="33" t="s">
        <v>100</v>
      </c>
      <c r="C29" s="38"/>
      <c r="D29" s="38"/>
      <c r="E29" s="75"/>
      <c r="F29" s="34"/>
      <c r="G29" s="34"/>
      <c r="H29" s="34"/>
      <c r="I29" s="34"/>
    </row>
    <row r="30" spans="2:9" x14ac:dyDescent="0.3">
      <c r="B30" s="162" t="s">
        <v>101</v>
      </c>
      <c r="C30" s="163"/>
      <c r="D30" s="163"/>
      <c r="E30" s="163"/>
      <c r="F30" s="163"/>
      <c r="G30" s="163"/>
      <c r="H30" s="163"/>
      <c r="I30" s="163"/>
    </row>
    <row r="31" spans="2:9" ht="24.65" customHeight="1" x14ac:dyDescent="0.3">
      <c r="B31" s="162" t="s">
        <v>102</v>
      </c>
      <c r="C31" s="162"/>
      <c r="D31" s="162"/>
      <c r="E31" s="162"/>
      <c r="F31" s="162"/>
      <c r="G31" s="162"/>
      <c r="H31" s="162"/>
      <c r="I31" s="162"/>
    </row>
    <row r="32" spans="2:9" ht="24.65" customHeight="1" x14ac:dyDescent="0.3">
      <c r="B32" s="162" t="s">
        <v>103</v>
      </c>
      <c r="C32" s="162"/>
      <c r="D32" s="162"/>
      <c r="E32" s="162"/>
      <c r="F32" s="162"/>
      <c r="G32" s="162"/>
      <c r="H32" s="162"/>
      <c r="I32" s="162"/>
    </row>
    <row r="33" spans="2:9" s="35" customFormat="1" ht="24" customHeight="1" x14ac:dyDescent="0.3">
      <c r="B33" s="162" t="s">
        <v>104</v>
      </c>
      <c r="C33" s="162"/>
      <c r="D33" s="162"/>
      <c r="E33" s="162"/>
      <c r="F33" s="162"/>
      <c r="G33" s="162"/>
      <c r="H33" s="162"/>
      <c r="I33" s="162"/>
    </row>
    <row r="34" spans="2:9" ht="25" customHeight="1" x14ac:dyDescent="0.3">
      <c r="B34" s="162" t="s">
        <v>105</v>
      </c>
      <c r="C34" s="162"/>
      <c r="D34" s="162"/>
      <c r="E34" s="162"/>
      <c r="F34" s="162"/>
      <c r="G34" s="162"/>
      <c r="H34" s="162"/>
      <c r="I34" s="162"/>
    </row>
    <row r="35" spans="2:9" x14ac:dyDescent="0.3">
      <c r="B35" s="163" t="s">
        <v>106</v>
      </c>
      <c r="C35" s="163"/>
      <c r="D35" s="163"/>
      <c r="E35" s="163"/>
      <c r="F35" s="163"/>
      <c r="G35" s="163"/>
      <c r="H35" s="163"/>
      <c r="I35" s="163"/>
    </row>
    <row r="36" spans="2:9" ht="26.5" customHeight="1" x14ac:dyDescent="0.3">
      <c r="B36" s="162" t="s">
        <v>107</v>
      </c>
      <c r="C36" s="162"/>
      <c r="D36" s="162"/>
      <c r="E36" s="162"/>
      <c r="F36" s="162"/>
      <c r="G36" s="162"/>
      <c r="H36" s="162"/>
      <c r="I36" s="162"/>
    </row>
    <row r="37" spans="2:9" ht="23.15" customHeight="1" x14ac:dyDescent="0.3">
      <c r="B37" s="162" t="s">
        <v>108</v>
      </c>
      <c r="C37" s="162"/>
      <c r="D37" s="162"/>
      <c r="E37" s="162"/>
      <c r="F37" s="162"/>
      <c r="G37" s="162"/>
      <c r="H37" s="162"/>
      <c r="I37" s="162"/>
    </row>
    <row r="38" spans="2:9" ht="14.15" customHeight="1" x14ac:dyDescent="0.3">
      <c r="B38" s="162" t="s">
        <v>140</v>
      </c>
      <c r="C38" s="162"/>
      <c r="D38" s="162"/>
      <c r="E38" s="162"/>
      <c r="F38" s="162"/>
      <c r="G38" s="162"/>
      <c r="H38" s="162"/>
      <c r="I38" s="162"/>
    </row>
    <row r="39" spans="2:9" ht="36.65" customHeight="1" x14ac:dyDescent="0.3">
      <c r="B39" s="162" t="s">
        <v>154</v>
      </c>
      <c r="C39" s="162"/>
      <c r="D39" s="162"/>
      <c r="E39" s="162"/>
      <c r="F39" s="162"/>
      <c r="G39" s="162"/>
      <c r="H39" s="162"/>
      <c r="I39" s="162"/>
    </row>
    <row r="40" spans="2:9" x14ac:dyDescent="0.3">
      <c r="B40" s="162" t="s">
        <v>145</v>
      </c>
      <c r="C40" s="162"/>
      <c r="D40" s="162"/>
      <c r="E40" s="162"/>
      <c r="F40" s="162"/>
      <c r="G40" s="162"/>
      <c r="H40" s="162"/>
      <c r="I40" s="162"/>
    </row>
    <row r="41" spans="2:9" x14ac:dyDescent="0.3">
      <c r="B41" s="163" t="s">
        <v>146</v>
      </c>
      <c r="C41" s="163"/>
      <c r="D41" s="163"/>
      <c r="E41" s="163"/>
      <c r="F41" s="163"/>
      <c r="G41" s="163"/>
      <c r="H41" s="163"/>
      <c r="I41" s="163"/>
    </row>
    <row r="42" spans="2:9" x14ac:dyDescent="0.3">
      <c r="B42" s="163" t="s">
        <v>147</v>
      </c>
      <c r="C42" s="163"/>
      <c r="D42" s="163"/>
      <c r="E42" s="163"/>
      <c r="F42" s="163"/>
      <c r="G42" s="163"/>
      <c r="H42" s="163"/>
      <c r="I42" s="163"/>
    </row>
    <row r="43" spans="2:9" ht="23.15" customHeight="1" x14ac:dyDescent="0.3">
      <c r="B43" s="163" t="s">
        <v>148</v>
      </c>
      <c r="C43" s="163"/>
      <c r="D43" s="163"/>
      <c r="E43" s="163"/>
      <c r="F43" s="163"/>
      <c r="G43" s="163"/>
      <c r="H43" s="163"/>
      <c r="I43" s="163"/>
    </row>
    <row r="44" spans="2:9" x14ac:dyDescent="0.3">
      <c r="B44" s="163" t="s">
        <v>153</v>
      </c>
      <c r="C44" s="163"/>
      <c r="D44" s="163"/>
      <c r="E44" s="163"/>
      <c r="F44" s="163"/>
      <c r="G44" s="163"/>
      <c r="H44" s="163"/>
      <c r="I44" s="163"/>
    </row>
    <row r="45" spans="2:9" ht="35.15" customHeight="1" x14ac:dyDescent="0.3">
      <c r="B45" s="162" t="s">
        <v>155</v>
      </c>
      <c r="C45" s="162"/>
      <c r="D45" s="162"/>
      <c r="E45" s="162"/>
      <c r="F45" s="162"/>
      <c r="G45" s="162"/>
      <c r="H45" s="162"/>
      <c r="I45" s="162"/>
    </row>
    <row r="46" spans="2:9" ht="26.15" customHeight="1" x14ac:dyDescent="0.3">
      <c r="B46" s="162" t="s">
        <v>151</v>
      </c>
      <c r="C46" s="162"/>
      <c r="D46" s="162"/>
      <c r="E46" s="162"/>
      <c r="F46" s="162"/>
      <c r="G46" s="162"/>
      <c r="H46" s="162"/>
      <c r="I46" s="162"/>
    </row>
    <row r="47" spans="2:9" ht="37" customHeight="1" x14ac:dyDescent="0.3">
      <c r="B47" s="162" t="s">
        <v>152</v>
      </c>
      <c r="C47" s="162"/>
      <c r="D47" s="162"/>
      <c r="E47" s="162"/>
      <c r="F47" s="162"/>
      <c r="G47" s="162"/>
      <c r="H47" s="162"/>
      <c r="I47" s="162"/>
    </row>
    <row r="48" spans="2:9" x14ac:dyDescent="0.3">
      <c r="B48" s="36"/>
    </row>
  </sheetData>
  <mergeCells count="21">
    <mergeCell ref="B47:I47"/>
    <mergeCell ref="B40:I40"/>
    <mergeCell ref="B41:I41"/>
    <mergeCell ref="B42:I42"/>
    <mergeCell ref="B43:I43"/>
    <mergeCell ref="B46:I46"/>
    <mergeCell ref="B38:I38"/>
    <mergeCell ref="B39:I39"/>
    <mergeCell ref="B44:I44"/>
    <mergeCell ref="B45:I45"/>
    <mergeCell ref="B2:B3"/>
    <mergeCell ref="C2:C3"/>
    <mergeCell ref="F2:I2"/>
    <mergeCell ref="B30:I30"/>
    <mergeCell ref="B31:I31"/>
    <mergeCell ref="B32:I32"/>
    <mergeCell ref="B33:I33"/>
    <mergeCell ref="B34:I34"/>
    <mergeCell ref="B37:I37"/>
    <mergeCell ref="B36:I36"/>
    <mergeCell ref="B35:I35"/>
  </mergeCells>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EA0A-CCF2-4AC0-8CE2-23C7268B1D87}">
  <dimension ref="A1:AL68"/>
  <sheetViews>
    <sheetView showGridLines="0" view="pageBreakPreview" zoomScale="98" zoomScaleNormal="84" workbookViewId="0">
      <pane xSplit="2" ySplit="2" topLeftCell="C3" activePane="bottomRight" state="frozen"/>
      <selection pane="topRight" activeCell="C1" sqref="C1"/>
      <selection pane="bottomLeft" activeCell="A4" sqref="A4"/>
      <selection pane="bottomRight" activeCell="A25" sqref="A25"/>
    </sheetView>
  </sheetViews>
  <sheetFormatPr defaultColWidth="0" defaultRowHeight="13" x14ac:dyDescent="0.3"/>
  <cols>
    <col min="1" max="1" width="1" style="16" customWidth="1"/>
    <col min="2" max="2" width="45.81640625" style="16" customWidth="1"/>
    <col min="3" max="8" width="13.81640625" style="16" bestFit="1" customWidth="1"/>
    <col min="9" max="9" width="9.81640625" style="16" customWidth="1"/>
    <col min="10" max="10" width="10.7265625" style="16" bestFit="1" customWidth="1"/>
    <col min="11" max="22" width="9.81640625" style="16" customWidth="1"/>
    <col min="23" max="23" width="9.81640625" style="16" bestFit="1" customWidth="1"/>
    <col min="24" max="25" width="9.81640625" style="16" hidden="1" customWidth="1"/>
    <col min="26" max="31" width="0" style="16" hidden="1" customWidth="1"/>
    <col min="32" max="32" width="9.81640625" style="16" hidden="1" customWidth="1"/>
    <col min="33" max="38" width="0" style="16" hidden="1" customWidth="1"/>
    <col min="39" max="16384" width="8.81640625" style="16" hidden="1"/>
  </cols>
  <sheetData>
    <row r="1" spans="2:23" ht="3.75" customHeight="1" x14ac:dyDescent="0.3"/>
    <row r="2" spans="2:23" ht="15.5" x14ac:dyDescent="0.35">
      <c r="B2" s="60" t="s">
        <v>135</v>
      </c>
      <c r="C2" s="60"/>
      <c r="D2" s="60"/>
    </row>
    <row r="3" spans="2:23" ht="5.15" customHeight="1" x14ac:dyDescent="0.3">
      <c r="B3" s="55"/>
      <c r="C3" s="55"/>
      <c r="D3" s="55"/>
    </row>
    <row r="4" spans="2:23" ht="13.5" customHeight="1" x14ac:dyDescent="0.3">
      <c r="B4" s="160" t="s">
        <v>70</v>
      </c>
      <c r="C4" s="167" t="s">
        <v>109</v>
      </c>
      <c r="D4" s="168"/>
      <c r="E4" s="168"/>
      <c r="F4" s="168"/>
      <c r="G4" s="168"/>
      <c r="H4" s="169"/>
      <c r="I4" s="129"/>
      <c r="J4" s="129"/>
      <c r="K4" s="129"/>
      <c r="L4" s="129"/>
      <c r="M4" s="129"/>
      <c r="N4" s="129"/>
      <c r="O4" s="129"/>
      <c r="P4" s="129"/>
      <c r="Q4" s="129"/>
      <c r="R4" s="129"/>
      <c r="S4" s="129"/>
      <c r="T4" s="129"/>
      <c r="U4" s="129"/>
      <c r="V4" s="129"/>
    </row>
    <row r="5" spans="2:23" x14ac:dyDescent="0.3">
      <c r="B5" s="164"/>
      <c r="C5" s="144" t="s">
        <v>170</v>
      </c>
      <c r="D5" s="144" t="s">
        <v>171</v>
      </c>
      <c r="E5" s="144" t="s">
        <v>72</v>
      </c>
      <c r="F5" s="144" t="s">
        <v>172</v>
      </c>
      <c r="G5" s="144" t="s">
        <v>173</v>
      </c>
      <c r="H5" s="144" t="s">
        <v>73</v>
      </c>
      <c r="I5" s="129"/>
      <c r="J5" s="129"/>
      <c r="K5" s="129"/>
      <c r="L5" s="129"/>
      <c r="M5" s="129"/>
      <c r="N5" s="129"/>
      <c r="O5" s="129"/>
      <c r="P5" s="129"/>
      <c r="Q5" s="129"/>
      <c r="R5" s="129"/>
      <c r="S5" s="129"/>
      <c r="T5" s="129"/>
      <c r="U5" s="129"/>
      <c r="V5" s="129"/>
    </row>
    <row r="6" spans="2:23" ht="3.65" customHeight="1" x14ac:dyDescent="0.3">
      <c r="B6" s="23"/>
      <c r="C6" s="23"/>
      <c r="D6" s="23"/>
      <c r="E6" s="28"/>
      <c r="F6" s="28"/>
      <c r="G6" s="28"/>
      <c r="H6" s="28"/>
      <c r="I6" s="130"/>
      <c r="J6" s="130"/>
      <c r="K6" s="130"/>
      <c r="L6" s="130"/>
      <c r="M6" s="130"/>
      <c r="N6" s="130"/>
      <c r="O6" s="130"/>
      <c r="P6" s="130"/>
      <c r="Q6" s="130"/>
      <c r="R6" s="130"/>
      <c r="S6" s="130"/>
      <c r="T6" s="130"/>
      <c r="U6" s="130"/>
      <c r="V6" s="130"/>
    </row>
    <row r="7" spans="2:23" ht="4" customHeight="1" x14ac:dyDescent="0.3">
      <c r="B7" s="23"/>
      <c r="C7" s="23"/>
      <c r="D7" s="23"/>
      <c r="E7" s="28"/>
      <c r="F7" s="28"/>
      <c r="G7" s="28"/>
      <c r="H7" s="28"/>
      <c r="I7" s="130"/>
      <c r="J7" s="130"/>
      <c r="K7" s="130"/>
      <c r="L7" s="130"/>
      <c r="M7" s="130"/>
      <c r="N7" s="130"/>
      <c r="O7" s="130"/>
      <c r="P7" s="130"/>
      <c r="Q7" s="130"/>
      <c r="R7" s="130"/>
      <c r="S7" s="130"/>
      <c r="T7" s="130"/>
      <c r="U7" s="130"/>
      <c r="V7" s="130"/>
    </row>
    <row r="8" spans="2:23" x14ac:dyDescent="0.3">
      <c r="B8" s="56" t="s">
        <v>136</v>
      </c>
      <c r="C8" s="56"/>
      <c r="D8" s="56"/>
      <c r="E8" s="57"/>
      <c r="F8" s="57"/>
      <c r="G8" s="57"/>
      <c r="H8" s="57"/>
      <c r="I8" s="131"/>
      <c r="J8" s="131"/>
      <c r="K8" s="131"/>
      <c r="L8" s="131"/>
      <c r="M8" s="131"/>
      <c r="N8" s="131"/>
      <c r="O8" s="131"/>
      <c r="P8" s="131"/>
      <c r="Q8" s="131"/>
      <c r="R8" s="131"/>
      <c r="S8" s="131"/>
      <c r="T8" s="131"/>
      <c r="U8" s="131"/>
      <c r="V8" s="131"/>
    </row>
    <row r="9" spans="2:23" x14ac:dyDescent="0.3">
      <c r="B9" s="23" t="s">
        <v>110</v>
      </c>
      <c r="C9" s="118">
        <v>3056.12</v>
      </c>
      <c r="D9" s="118">
        <v>2182.77</v>
      </c>
      <c r="E9" s="90">
        <v>2701.35</v>
      </c>
      <c r="F9" s="90">
        <v>8167.71</v>
      </c>
      <c r="G9" s="90">
        <v>6248.42</v>
      </c>
      <c r="H9" s="90">
        <v>8572.64</v>
      </c>
      <c r="I9" s="132"/>
      <c r="J9" s="133"/>
      <c r="K9" s="133"/>
      <c r="L9" s="132"/>
      <c r="M9" s="132"/>
      <c r="N9" s="132"/>
      <c r="O9" s="132"/>
      <c r="P9" s="132"/>
      <c r="Q9" s="132"/>
      <c r="R9" s="132"/>
      <c r="S9" s="132"/>
      <c r="T9" s="132"/>
      <c r="U9" s="132"/>
      <c r="V9" s="132"/>
    </row>
    <row r="10" spans="2:23" x14ac:dyDescent="0.3">
      <c r="B10" s="47" t="s">
        <v>75</v>
      </c>
      <c r="C10" s="141">
        <v>0.64700000000000002</v>
      </c>
      <c r="D10" s="141">
        <v>0.62</v>
      </c>
      <c r="E10" s="141">
        <v>0.63600000000000001</v>
      </c>
      <c r="F10" s="141">
        <v>0.64</v>
      </c>
      <c r="G10" s="141">
        <v>0.61499999999999999</v>
      </c>
      <c r="H10" s="141">
        <v>0.624</v>
      </c>
      <c r="I10" s="134"/>
      <c r="J10" s="134"/>
      <c r="K10" s="134"/>
      <c r="L10" s="134"/>
      <c r="M10" s="134"/>
      <c r="N10" s="134"/>
      <c r="O10" s="134"/>
      <c r="P10" s="134"/>
      <c r="Q10" s="134"/>
      <c r="R10" s="134"/>
      <c r="S10" s="134"/>
      <c r="T10" s="134"/>
      <c r="U10" s="134"/>
      <c r="V10" s="134"/>
    </row>
    <row r="11" spans="2:23" x14ac:dyDescent="0.3">
      <c r="B11" s="23" t="s">
        <v>111</v>
      </c>
      <c r="C11" s="102">
        <v>-2209</v>
      </c>
      <c r="D11" s="102">
        <v>-1726.32</v>
      </c>
      <c r="E11" s="110">
        <v>-2005.71</v>
      </c>
      <c r="F11" s="110">
        <v>-6010.81</v>
      </c>
      <c r="G11" s="110">
        <v>-5026.26</v>
      </c>
      <c r="H11" s="110">
        <v>-6771.7</v>
      </c>
      <c r="I11" s="82"/>
      <c r="J11" s="82"/>
      <c r="K11" s="82"/>
      <c r="L11" s="82"/>
      <c r="M11" s="82"/>
      <c r="N11" s="82"/>
      <c r="O11" s="82"/>
      <c r="P11" s="82"/>
      <c r="Q11" s="82"/>
      <c r="R11" s="82"/>
      <c r="S11" s="82"/>
      <c r="T11" s="82"/>
      <c r="U11" s="82"/>
      <c r="V11" s="82"/>
      <c r="W11" s="67"/>
    </row>
    <row r="12" spans="2:23" s="4" customFormat="1" ht="14.5" x14ac:dyDescent="0.35">
      <c r="B12" s="25" t="s">
        <v>47</v>
      </c>
      <c r="C12" s="113">
        <f>C9+C11</f>
        <v>847.11999999999989</v>
      </c>
      <c r="D12" s="113">
        <f>D9+D11</f>
        <v>456.45000000000005</v>
      </c>
      <c r="E12" s="113">
        <f t="shared" ref="E12:G12" si="0">E9+E11</f>
        <v>695.63999999999987</v>
      </c>
      <c r="F12" s="113">
        <f t="shared" si="0"/>
        <v>2156.8999999999996</v>
      </c>
      <c r="G12" s="113">
        <f t="shared" si="0"/>
        <v>1222.1599999999999</v>
      </c>
      <c r="H12" s="113">
        <f>H9+H11</f>
        <v>1800.9399999999996</v>
      </c>
      <c r="I12" s="132"/>
      <c r="J12" s="132"/>
      <c r="K12" s="132"/>
      <c r="L12" s="132"/>
      <c r="M12" s="132"/>
      <c r="N12" s="132"/>
      <c r="O12" s="132"/>
      <c r="P12" s="132"/>
      <c r="Q12" s="132"/>
      <c r="R12" s="132"/>
      <c r="S12" s="132"/>
      <c r="T12" s="132"/>
      <c r="U12" s="132"/>
      <c r="V12" s="132"/>
      <c r="W12" s="68"/>
    </row>
    <row r="13" spans="2:23" x14ac:dyDescent="0.3">
      <c r="B13" s="47" t="s">
        <v>76</v>
      </c>
      <c r="C13" s="141">
        <v>0.17899999999999999</v>
      </c>
      <c r="D13" s="141">
        <v>0.129</v>
      </c>
      <c r="E13" s="141">
        <v>0.16400000000000001</v>
      </c>
      <c r="F13" s="141">
        <v>0.16900000000000001</v>
      </c>
      <c r="G13" s="141">
        <v>0.12</v>
      </c>
      <c r="H13" s="141">
        <v>0.13100000000000001</v>
      </c>
      <c r="I13" s="134"/>
      <c r="J13" s="134"/>
      <c r="K13" s="134"/>
      <c r="L13" s="134"/>
      <c r="M13" s="134"/>
      <c r="N13" s="134"/>
      <c r="O13" s="134"/>
      <c r="P13" s="134"/>
      <c r="Q13" s="134"/>
      <c r="R13" s="134"/>
      <c r="S13" s="134"/>
      <c r="T13" s="134"/>
      <c r="U13" s="134"/>
      <c r="V13" s="134"/>
    </row>
    <row r="14" spans="2:23" ht="4" customHeight="1" x14ac:dyDescent="0.3">
      <c r="B14" s="23"/>
      <c r="C14" s="117"/>
      <c r="D14" s="117"/>
      <c r="E14" s="90"/>
      <c r="F14" s="90"/>
      <c r="G14" s="90"/>
      <c r="H14" s="90"/>
      <c r="I14" s="130"/>
      <c r="J14" s="130"/>
      <c r="K14" s="130"/>
      <c r="L14" s="130"/>
      <c r="M14" s="130"/>
      <c r="N14" s="130"/>
      <c r="O14" s="130"/>
      <c r="P14" s="130"/>
      <c r="Q14" s="130"/>
      <c r="R14" s="130"/>
      <c r="S14" s="130"/>
      <c r="T14" s="130"/>
      <c r="U14" s="130"/>
      <c r="V14" s="130"/>
    </row>
    <row r="15" spans="2:23" x14ac:dyDescent="0.3">
      <c r="B15" s="23" t="s">
        <v>112</v>
      </c>
      <c r="C15" s="104">
        <v>430.92</v>
      </c>
      <c r="D15" s="104">
        <v>342.27</v>
      </c>
      <c r="E15" s="90">
        <v>421.56</v>
      </c>
      <c r="F15" s="32">
        <v>1226.3800000000001</v>
      </c>
      <c r="G15" s="32">
        <v>970.95</v>
      </c>
      <c r="H15" s="90">
        <v>1270.18</v>
      </c>
      <c r="I15" s="81"/>
      <c r="J15" s="81"/>
      <c r="K15" s="81"/>
      <c r="L15" s="81"/>
      <c r="M15" s="81"/>
      <c r="N15" s="81"/>
      <c r="O15" s="81"/>
      <c r="P15" s="81"/>
      <c r="Q15" s="81"/>
      <c r="R15" s="81"/>
      <c r="S15" s="81"/>
      <c r="T15" s="81"/>
      <c r="U15" s="81"/>
      <c r="V15" s="81"/>
    </row>
    <row r="16" spans="2:23" ht="3.65" customHeight="1" x14ac:dyDescent="0.3">
      <c r="B16" s="23"/>
      <c r="C16" s="117"/>
      <c r="D16" s="117"/>
      <c r="E16" s="90"/>
      <c r="F16" s="90"/>
      <c r="G16" s="90"/>
      <c r="H16" s="90"/>
      <c r="I16" s="130"/>
      <c r="J16" s="130"/>
      <c r="K16" s="130"/>
      <c r="L16" s="130"/>
      <c r="M16" s="130"/>
      <c r="N16" s="130"/>
      <c r="O16" s="130"/>
      <c r="P16" s="130"/>
      <c r="Q16" s="130"/>
      <c r="R16" s="130"/>
      <c r="S16" s="130"/>
      <c r="T16" s="130"/>
      <c r="U16" s="130"/>
      <c r="V16" s="130"/>
    </row>
    <row r="17" spans="2:22" s="4" customFormat="1" ht="13" customHeight="1" x14ac:dyDescent="0.35">
      <c r="B17" s="25" t="s">
        <v>113</v>
      </c>
      <c r="C17" s="119">
        <f>C12-C15</f>
        <v>416.19999999999987</v>
      </c>
      <c r="D17" s="119">
        <f t="shared" ref="D17:H17" si="1">D12-D15</f>
        <v>114.18000000000006</v>
      </c>
      <c r="E17" s="116">
        <f t="shared" si="1"/>
        <v>274.07999999999987</v>
      </c>
      <c r="F17" s="116">
        <f t="shared" si="1"/>
        <v>930.51999999999953</v>
      </c>
      <c r="G17" s="116">
        <f t="shared" si="1"/>
        <v>251.20999999999981</v>
      </c>
      <c r="H17" s="116">
        <f t="shared" si="1"/>
        <v>530.75999999999954</v>
      </c>
      <c r="I17" s="132"/>
      <c r="J17" s="132"/>
      <c r="K17" s="132"/>
      <c r="L17" s="132"/>
      <c r="M17" s="132"/>
      <c r="N17" s="132"/>
      <c r="O17" s="132"/>
      <c r="P17" s="132"/>
      <c r="Q17" s="132"/>
      <c r="R17" s="132"/>
      <c r="S17" s="132"/>
      <c r="T17" s="132"/>
      <c r="U17" s="132"/>
      <c r="V17" s="132"/>
    </row>
    <row r="18" spans="2:22" ht="2.5" customHeight="1" x14ac:dyDescent="0.3">
      <c r="B18" s="23"/>
      <c r="C18" s="117"/>
      <c r="D18" s="117"/>
      <c r="E18" s="90"/>
      <c r="F18" s="90"/>
      <c r="G18" s="90"/>
      <c r="H18" s="90"/>
      <c r="I18" s="135"/>
      <c r="J18" s="135"/>
      <c r="K18" s="135"/>
      <c r="L18" s="135"/>
      <c r="M18" s="135"/>
      <c r="N18" s="135"/>
      <c r="O18" s="135"/>
      <c r="P18" s="135"/>
      <c r="Q18" s="135"/>
      <c r="R18" s="135"/>
      <c r="S18" s="135"/>
      <c r="T18" s="135"/>
      <c r="U18" s="135"/>
      <c r="V18" s="135"/>
    </row>
    <row r="19" spans="2:22" x14ac:dyDescent="0.3">
      <c r="B19" s="23" t="s">
        <v>114</v>
      </c>
      <c r="C19" s="104">
        <v>58.21</v>
      </c>
      <c r="D19" s="104">
        <v>96.65</v>
      </c>
      <c r="E19" s="32">
        <v>74.349999999999994</v>
      </c>
      <c r="F19" s="32">
        <v>219.66</v>
      </c>
      <c r="G19" s="32">
        <v>301.31</v>
      </c>
      <c r="H19" s="32">
        <v>397.74</v>
      </c>
      <c r="I19" s="136"/>
      <c r="J19" s="136"/>
      <c r="K19" s="136"/>
      <c r="L19" s="136"/>
      <c r="M19" s="136"/>
      <c r="N19" s="136"/>
      <c r="O19" s="136"/>
      <c r="P19" s="136"/>
      <c r="Q19" s="136"/>
      <c r="R19" s="136"/>
      <c r="S19" s="136"/>
      <c r="T19" s="136"/>
      <c r="U19" s="136"/>
      <c r="V19" s="136"/>
    </row>
    <row r="20" spans="2:22" x14ac:dyDescent="0.3">
      <c r="B20" s="23" t="s">
        <v>115</v>
      </c>
      <c r="C20" s="104">
        <v>46.23</v>
      </c>
      <c r="D20" s="104">
        <v>36.56</v>
      </c>
      <c r="E20" s="32">
        <v>45.69</v>
      </c>
      <c r="F20" s="32">
        <v>113.47</v>
      </c>
      <c r="G20" s="32">
        <v>99.17</v>
      </c>
      <c r="H20" s="32">
        <v>100.27</v>
      </c>
      <c r="I20" s="136"/>
      <c r="J20" s="136"/>
      <c r="K20" s="136"/>
      <c r="L20" s="136"/>
      <c r="M20" s="136"/>
      <c r="N20" s="136"/>
      <c r="O20" s="136"/>
      <c r="P20" s="136"/>
      <c r="Q20" s="136"/>
      <c r="R20" s="136"/>
      <c r="S20" s="136"/>
      <c r="T20" s="136"/>
      <c r="U20" s="136"/>
      <c r="V20" s="136"/>
    </row>
    <row r="21" spans="2:22" ht="2.5" customHeight="1" x14ac:dyDescent="0.3">
      <c r="B21" s="23"/>
      <c r="C21" s="117"/>
      <c r="D21" s="117"/>
      <c r="E21" s="120"/>
      <c r="F21" s="120"/>
      <c r="G21" s="120"/>
      <c r="H21" s="120"/>
      <c r="I21" s="137"/>
      <c r="J21" s="137"/>
      <c r="K21" s="137"/>
      <c r="L21" s="137"/>
      <c r="M21" s="137"/>
      <c r="N21" s="137"/>
      <c r="O21" s="137"/>
      <c r="P21" s="137"/>
      <c r="Q21" s="137"/>
      <c r="R21" s="137"/>
      <c r="S21" s="137"/>
      <c r="T21" s="137"/>
      <c r="U21" s="137"/>
      <c r="V21" s="137"/>
    </row>
    <row r="22" spans="2:22" s="4" customFormat="1" ht="14.5" x14ac:dyDescent="0.35">
      <c r="B22" s="25" t="s">
        <v>78</v>
      </c>
      <c r="C22" s="116">
        <f t="shared" ref="C22:H22" si="2">C17-C19+C20</f>
        <v>404.21999999999991</v>
      </c>
      <c r="D22" s="116">
        <f t="shared" si="2"/>
        <v>54.09000000000006</v>
      </c>
      <c r="E22" s="116">
        <f t="shared" si="2"/>
        <v>245.41999999999987</v>
      </c>
      <c r="F22" s="116">
        <f>F17-F19+F20</f>
        <v>824.32999999999959</v>
      </c>
      <c r="G22" s="116">
        <f t="shared" si="2"/>
        <v>49.069999999999808</v>
      </c>
      <c r="H22" s="116">
        <f t="shared" si="2"/>
        <v>233.28999999999951</v>
      </c>
      <c r="I22" s="132"/>
      <c r="J22" s="132"/>
      <c r="K22" s="132"/>
      <c r="L22" s="132"/>
      <c r="M22" s="132"/>
      <c r="N22" s="132"/>
      <c r="O22" s="132"/>
      <c r="P22" s="132"/>
      <c r="Q22" s="132"/>
      <c r="R22" s="132"/>
      <c r="S22" s="132"/>
      <c r="T22" s="132"/>
      <c r="U22" s="132"/>
      <c r="V22" s="132"/>
    </row>
    <row r="23" spans="2:22" s="4" customFormat="1" ht="5.15" customHeight="1" x14ac:dyDescent="0.35">
      <c r="B23" s="58"/>
      <c r="C23" s="58"/>
      <c r="D23" s="58"/>
      <c r="E23" s="59"/>
      <c r="F23" s="59"/>
      <c r="G23" s="59"/>
      <c r="H23" s="59"/>
      <c r="I23" s="59"/>
      <c r="J23" s="59"/>
      <c r="K23" s="59"/>
      <c r="L23" s="59"/>
      <c r="M23" s="59"/>
      <c r="N23" s="59"/>
      <c r="O23" s="59"/>
      <c r="P23" s="59"/>
      <c r="Q23" s="59"/>
      <c r="R23" s="59"/>
      <c r="S23" s="59"/>
      <c r="T23" s="59"/>
      <c r="U23" s="59"/>
      <c r="V23" s="59"/>
    </row>
    <row r="24" spans="2:22" s="4" customFormat="1" ht="14.5" customHeight="1" x14ac:dyDescent="0.35">
      <c r="B24" s="160" t="s">
        <v>70</v>
      </c>
      <c r="C24" s="167" t="s">
        <v>109</v>
      </c>
      <c r="D24" s="168"/>
      <c r="E24" s="168"/>
      <c r="F24" s="168"/>
      <c r="G24" s="168"/>
      <c r="H24" s="169"/>
      <c r="I24" s="129"/>
      <c r="J24" s="129"/>
      <c r="K24" s="129"/>
      <c r="L24" s="129"/>
      <c r="M24" s="129"/>
      <c r="N24" s="129"/>
      <c r="O24" s="129"/>
      <c r="P24" s="129"/>
      <c r="Q24" s="129"/>
      <c r="R24" s="129"/>
      <c r="S24" s="129"/>
      <c r="T24" s="129"/>
      <c r="U24" s="129"/>
      <c r="V24" s="129"/>
    </row>
    <row r="25" spans="2:22" s="4" customFormat="1" ht="14.5" x14ac:dyDescent="0.35">
      <c r="B25" s="164"/>
      <c r="C25" s="144" t="s">
        <v>170</v>
      </c>
      <c r="D25" s="144" t="s">
        <v>171</v>
      </c>
      <c r="E25" s="147" t="s">
        <v>72</v>
      </c>
      <c r="F25" s="144" t="s">
        <v>172</v>
      </c>
      <c r="G25" s="144" t="s">
        <v>173</v>
      </c>
      <c r="H25" s="147" t="s">
        <v>73</v>
      </c>
      <c r="I25" s="129"/>
      <c r="J25" s="129"/>
      <c r="K25" s="129"/>
      <c r="L25" s="129"/>
      <c r="M25" s="129"/>
      <c r="N25" s="129"/>
      <c r="O25" s="129"/>
      <c r="P25" s="129"/>
      <c r="Q25" s="129"/>
      <c r="R25" s="129"/>
      <c r="S25" s="129"/>
      <c r="T25" s="129"/>
      <c r="U25" s="129"/>
      <c r="V25" s="129"/>
    </row>
    <row r="26" spans="2:22" x14ac:dyDescent="0.3">
      <c r="B26" s="56" t="s">
        <v>137</v>
      </c>
      <c r="C26" s="56"/>
      <c r="D26" s="56"/>
      <c r="E26" s="57"/>
      <c r="F26" s="57"/>
      <c r="G26" s="57"/>
      <c r="H26" s="57"/>
      <c r="I26" s="131"/>
      <c r="J26" s="131"/>
      <c r="K26" s="131"/>
      <c r="L26" s="131"/>
      <c r="M26" s="131"/>
      <c r="N26" s="131"/>
      <c r="O26" s="131"/>
      <c r="P26" s="131"/>
      <c r="Q26" s="131"/>
      <c r="R26" s="131"/>
      <c r="S26" s="131"/>
      <c r="T26" s="131"/>
      <c r="U26" s="131"/>
      <c r="V26" s="131"/>
    </row>
    <row r="27" spans="2:22" x14ac:dyDescent="0.3">
      <c r="B27" s="26" t="s">
        <v>127</v>
      </c>
      <c r="C27" s="99">
        <v>3217.68</v>
      </c>
      <c r="D27" s="99">
        <v>2133.1799999999998</v>
      </c>
      <c r="E27" s="100">
        <v>2619.9499999999998</v>
      </c>
      <c r="F27" s="100">
        <v>8495.6299999999992</v>
      </c>
      <c r="G27" s="100">
        <v>6803.01</v>
      </c>
      <c r="H27" s="100">
        <v>9285.16</v>
      </c>
      <c r="I27" s="138"/>
      <c r="J27" s="138"/>
      <c r="K27" s="138"/>
      <c r="L27" s="138"/>
      <c r="M27" s="138"/>
      <c r="N27" s="138"/>
      <c r="O27" s="138"/>
      <c r="P27" s="138"/>
      <c r="Q27" s="138"/>
      <c r="R27" s="138"/>
      <c r="S27" s="138"/>
      <c r="T27" s="138"/>
      <c r="U27" s="138"/>
      <c r="V27" s="138"/>
    </row>
    <row r="28" spans="2:22" x14ac:dyDescent="0.3">
      <c r="B28" s="45"/>
      <c r="C28" s="101"/>
      <c r="D28" s="101"/>
      <c r="E28" s="90"/>
      <c r="F28" s="90"/>
      <c r="G28" s="90"/>
      <c r="H28" s="90"/>
      <c r="I28" s="81"/>
      <c r="J28" s="81"/>
      <c r="K28" s="81"/>
      <c r="L28" s="81"/>
      <c r="M28" s="81"/>
      <c r="N28" s="81"/>
      <c r="O28" s="81"/>
      <c r="P28" s="81"/>
      <c r="Q28" s="81"/>
      <c r="R28" s="81"/>
      <c r="S28" s="81"/>
      <c r="T28" s="81"/>
      <c r="U28" s="81"/>
      <c r="V28" s="81"/>
    </row>
    <row r="29" spans="2:22" x14ac:dyDescent="0.3">
      <c r="B29" s="23" t="s">
        <v>128</v>
      </c>
      <c r="C29" s="102">
        <v>-837.16</v>
      </c>
      <c r="D29" s="102">
        <v>-700.92</v>
      </c>
      <c r="E29" s="102">
        <v>-772.77</v>
      </c>
      <c r="F29" s="102">
        <v>-2298.4299999999998</v>
      </c>
      <c r="G29" s="102">
        <v>-2093.98</v>
      </c>
      <c r="H29" s="102">
        <v>-2790.51</v>
      </c>
      <c r="I29" s="84"/>
      <c r="J29" s="84"/>
      <c r="K29" s="84"/>
      <c r="L29" s="84"/>
      <c r="M29" s="84"/>
      <c r="N29" s="84"/>
      <c r="O29" s="84"/>
      <c r="P29" s="84"/>
      <c r="Q29" s="84"/>
      <c r="R29" s="84"/>
      <c r="S29" s="84"/>
      <c r="T29" s="84"/>
      <c r="U29" s="84"/>
      <c r="V29" s="84"/>
    </row>
    <row r="30" spans="2:22" x14ac:dyDescent="0.3">
      <c r="B30" s="27" t="s">
        <v>129</v>
      </c>
      <c r="C30" s="102">
        <v>-1371.84</v>
      </c>
      <c r="D30" s="102">
        <v>-1025.4000000000001</v>
      </c>
      <c r="E30" s="102">
        <v>-1232.95</v>
      </c>
      <c r="F30" s="102">
        <v>-3712.38</v>
      </c>
      <c r="G30" s="102">
        <v>-2932.28</v>
      </c>
      <c r="H30" s="102">
        <v>-3981.19</v>
      </c>
      <c r="I30" s="84"/>
      <c r="J30" s="84"/>
      <c r="K30" s="84"/>
      <c r="L30" s="84"/>
      <c r="M30" s="84"/>
      <c r="N30" s="84"/>
      <c r="O30" s="84"/>
      <c r="P30" s="84"/>
      <c r="Q30" s="84"/>
      <c r="R30" s="84"/>
      <c r="S30" s="84"/>
      <c r="T30" s="84"/>
      <c r="U30" s="84"/>
      <c r="V30" s="84"/>
    </row>
    <row r="31" spans="2:22" x14ac:dyDescent="0.3">
      <c r="B31" s="26" t="s">
        <v>130</v>
      </c>
      <c r="C31" s="99">
        <v>1008.6800000000001</v>
      </c>
      <c r="D31" s="99">
        <v>406.85999999999967</v>
      </c>
      <c r="E31" s="103">
        <v>614.22999999999979</v>
      </c>
      <c r="F31" s="103">
        <v>2484.8199999999988</v>
      </c>
      <c r="G31" s="103">
        <v>1776.7500000000005</v>
      </c>
      <c r="H31" s="103">
        <v>2513.4599999999996</v>
      </c>
      <c r="I31" s="85"/>
      <c r="J31" s="85"/>
      <c r="K31" s="85"/>
      <c r="L31" s="85"/>
      <c r="M31" s="85"/>
      <c r="N31" s="85"/>
      <c r="O31" s="85"/>
      <c r="P31" s="85"/>
      <c r="Q31" s="85"/>
      <c r="R31" s="85"/>
      <c r="S31" s="85"/>
      <c r="T31" s="85"/>
      <c r="U31" s="85"/>
      <c r="V31" s="85"/>
    </row>
    <row r="32" spans="2:22" s="76" customFormat="1" ht="39" x14ac:dyDescent="0.35">
      <c r="B32" s="23" t="s">
        <v>131</v>
      </c>
      <c r="C32" s="104">
        <v>1114.06</v>
      </c>
      <c r="D32" s="104">
        <v>525.45000000000005</v>
      </c>
      <c r="E32" s="105">
        <v>946.83</v>
      </c>
      <c r="F32" s="105">
        <v>2971.89</v>
      </c>
      <c r="G32" s="105">
        <v>2065.42</v>
      </c>
      <c r="H32" s="105">
        <v>2910.44</v>
      </c>
      <c r="I32" s="86"/>
      <c r="J32" s="86"/>
      <c r="K32" s="86"/>
      <c r="L32" s="86"/>
      <c r="M32" s="86"/>
      <c r="N32" s="86"/>
      <c r="O32" s="86"/>
      <c r="P32" s="86"/>
      <c r="Q32" s="86"/>
      <c r="R32" s="86"/>
      <c r="S32" s="86"/>
      <c r="T32" s="86"/>
      <c r="U32" s="86"/>
      <c r="V32" s="86"/>
    </row>
    <row r="33" spans="2:22" x14ac:dyDescent="0.3">
      <c r="B33" s="26" t="s">
        <v>132</v>
      </c>
      <c r="C33" s="103">
        <v>-105.37999999999988</v>
      </c>
      <c r="D33" s="103">
        <v>-118.59000000000037</v>
      </c>
      <c r="E33" s="103">
        <v>-332.6</v>
      </c>
      <c r="F33" s="103">
        <v>-487.07000000000107</v>
      </c>
      <c r="G33" s="103">
        <v>-288.66999999999962</v>
      </c>
      <c r="H33" s="103">
        <v>-396.98</v>
      </c>
      <c r="I33" s="83"/>
      <c r="J33" s="83"/>
      <c r="K33" s="83"/>
      <c r="L33" s="83"/>
      <c r="M33" s="83"/>
      <c r="N33" s="83"/>
      <c r="O33" s="83"/>
      <c r="P33" s="83"/>
      <c r="Q33" s="83"/>
      <c r="R33" s="83"/>
      <c r="S33" s="83"/>
      <c r="T33" s="83"/>
      <c r="U33" s="83"/>
      <c r="V33" s="83"/>
    </row>
    <row r="34" spans="2:22" ht="5.15" customHeight="1" x14ac:dyDescent="0.3">
      <c r="B34" s="26"/>
      <c r="C34" s="106"/>
      <c r="D34" s="106"/>
      <c r="E34" s="90"/>
      <c r="F34" s="90"/>
      <c r="G34" s="90"/>
      <c r="H34" s="90"/>
      <c r="I34" s="87"/>
      <c r="J34" s="87"/>
      <c r="K34" s="87"/>
      <c r="L34" s="87"/>
      <c r="M34" s="87"/>
      <c r="N34" s="87"/>
      <c r="O34" s="87"/>
      <c r="P34" s="87"/>
      <c r="Q34" s="87"/>
      <c r="R34" s="87"/>
      <c r="S34" s="87"/>
      <c r="T34" s="87"/>
      <c r="U34" s="87"/>
      <c r="V34" s="87"/>
    </row>
    <row r="35" spans="2:22" x14ac:dyDescent="0.3">
      <c r="B35" s="49" t="s">
        <v>133</v>
      </c>
      <c r="C35" s="98">
        <v>1.2</v>
      </c>
      <c r="D35" s="98">
        <v>0.9</v>
      </c>
      <c r="E35" s="98">
        <v>0.9</v>
      </c>
      <c r="F35" s="98">
        <v>1.2</v>
      </c>
      <c r="G35" s="98">
        <v>1.5</v>
      </c>
      <c r="H35" s="98">
        <v>1.4</v>
      </c>
      <c r="I35" s="88"/>
      <c r="J35" s="88"/>
      <c r="K35" s="88"/>
      <c r="L35" s="88"/>
      <c r="M35" s="88"/>
      <c r="N35" s="88"/>
      <c r="O35" s="88"/>
      <c r="P35" s="88"/>
      <c r="Q35" s="88"/>
      <c r="R35" s="88"/>
      <c r="S35" s="88"/>
      <c r="T35" s="88"/>
      <c r="U35" s="88"/>
      <c r="V35" s="88"/>
    </row>
    <row r="36" spans="2:22" ht="5.15" customHeight="1" x14ac:dyDescent="0.3">
      <c r="B36" s="46"/>
      <c r="C36" s="46"/>
      <c r="D36" s="46"/>
      <c r="E36" s="46"/>
      <c r="F36" s="46"/>
      <c r="G36" s="46"/>
      <c r="H36" s="46"/>
    </row>
    <row r="37" spans="2:22" ht="5.15" customHeight="1" x14ac:dyDescent="0.3"/>
    <row r="38" spans="2:22" ht="14.5" customHeight="1" x14ac:dyDescent="0.3">
      <c r="B38" s="160" t="s">
        <v>70</v>
      </c>
      <c r="C38" s="72" t="s">
        <v>116</v>
      </c>
      <c r="D38" s="73"/>
      <c r="E38" s="73"/>
      <c r="F38" s="74"/>
    </row>
    <row r="39" spans="2:22" x14ac:dyDescent="0.3">
      <c r="B39" s="170"/>
      <c r="C39" s="148">
        <v>45992</v>
      </c>
      <c r="D39" s="148">
        <v>45627</v>
      </c>
      <c r="E39" s="148">
        <v>45901</v>
      </c>
      <c r="F39" s="148">
        <v>45717</v>
      </c>
    </row>
    <row r="40" spans="2:22" x14ac:dyDescent="0.3">
      <c r="B40" s="56" t="s">
        <v>138</v>
      </c>
      <c r="C40" s="56"/>
      <c r="D40" s="56"/>
      <c r="E40" s="57"/>
      <c r="F40" s="57"/>
    </row>
    <row r="41" spans="2:22" x14ac:dyDescent="0.3">
      <c r="B41" s="22" t="s">
        <v>165</v>
      </c>
      <c r="C41" s="107">
        <v>20857.07</v>
      </c>
      <c r="D41" s="107">
        <v>15523.73</v>
      </c>
      <c r="E41" s="108">
        <v>19917.900000000001</v>
      </c>
      <c r="F41" s="109">
        <v>16490.09</v>
      </c>
      <c r="H41" s="44"/>
      <c r="I41" s="44"/>
      <c r="J41" s="44"/>
      <c r="K41" s="44"/>
    </row>
    <row r="42" spans="2:22" x14ac:dyDescent="0.3">
      <c r="B42" s="23" t="s">
        <v>117</v>
      </c>
      <c r="C42" s="110">
        <v>-5865.86</v>
      </c>
      <c r="D42" s="110">
        <v>-4365.3</v>
      </c>
      <c r="E42" s="110">
        <v>-5814.7</v>
      </c>
      <c r="F42" s="102">
        <v>-4373.24</v>
      </c>
      <c r="H42" s="44"/>
      <c r="I42" s="44"/>
      <c r="J42" s="44"/>
      <c r="K42" s="44"/>
    </row>
    <row r="43" spans="2:22" x14ac:dyDescent="0.3">
      <c r="B43" s="24" t="s">
        <v>168</v>
      </c>
      <c r="C43" s="110">
        <v>0.82</v>
      </c>
      <c r="D43" s="110">
        <v>250.43</v>
      </c>
      <c r="E43" s="111">
        <v>-10.5</v>
      </c>
      <c r="F43" s="112">
        <v>-42</v>
      </c>
      <c r="H43" s="44"/>
      <c r="I43" s="44"/>
      <c r="J43" s="44"/>
      <c r="K43" s="44"/>
    </row>
    <row r="44" spans="2:22" x14ac:dyDescent="0.3">
      <c r="B44" s="25" t="s">
        <v>118</v>
      </c>
      <c r="C44" s="113">
        <v>14992.029999999999</v>
      </c>
      <c r="D44" s="113">
        <v>11408.86</v>
      </c>
      <c r="E44" s="113">
        <v>14092.7</v>
      </c>
      <c r="F44" s="113">
        <v>12074.85</v>
      </c>
      <c r="H44" s="44"/>
      <c r="I44" s="44"/>
      <c r="J44" s="44"/>
      <c r="K44" s="44"/>
    </row>
    <row r="45" spans="2:22" x14ac:dyDescent="0.3">
      <c r="B45" s="26"/>
      <c r="C45" s="93"/>
      <c r="D45" s="93"/>
      <c r="E45" s="91"/>
      <c r="F45" s="91"/>
    </row>
    <row r="46" spans="2:22" x14ac:dyDescent="0.3">
      <c r="B46" s="26" t="s">
        <v>119</v>
      </c>
      <c r="C46" s="114">
        <v>6743.46</v>
      </c>
      <c r="D46" s="114">
        <v>4994.12</v>
      </c>
      <c r="E46" s="103">
        <v>6132.95</v>
      </c>
      <c r="F46" s="103">
        <v>5110.17</v>
      </c>
    </row>
    <row r="47" spans="2:22" x14ac:dyDescent="0.3">
      <c r="B47" s="23" t="s">
        <v>117</v>
      </c>
      <c r="C47" s="110">
        <v>-2221.5</v>
      </c>
      <c r="D47" s="110">
        <v>-1547.06</v>
      </c>
      <c r="E47" s="102">
        <v>-2010.19</v>
      </c>
      <c r="F47" s="102">
        <v>-1696.12</v>
      </c>
    </row>
    <row r="48" spans="2:22" x14ac:dyDescent="0.3">
      <c r="B48" s="23" t="s">
        <v>169</v>
      </c>
      <c r="C48" s="110">
        <v>125.2</v>
      </c>
      <c r="D48" s="110">
        <v>82.65</v>
      </c>
      <c r="E48" s="102">
        <v>114.48</v>
      </c>
      <c r="F48" s="102">
        <v>94.06</v>
      </c>
    </row>
    <row r="49" spans="2:26" x14ac:dyDescent="0.3">
      <c r="B49" s="25" t="s">
        <v>120</v>
      </c>
      <c r="C49" s="115">
        <v>4647.16</v>
      </c>
      <c r="D49" s="115">
        <v>3529.71</v>
      </c>
      <c r="E49" s="113">
        <v>4237.24</v>
      </c>
      <c r="F49" s="113">
        <v>3508.11</v>
      </c>
    </row>
    <row r="50" spans="2:26" x14ac:dyDescent="0.3">
      <c r="B50" s="26"/>
      <c r="C50" s="92"/>
      <c r="D50" s="92"/>
      <c r="E50" s="89"/>
      <c r="F50" s="89"/>
    </row>
    <row r="51" spans="2:26" x14ac:dyDescent="0.3">
      <c r="B51" s="25" t="s">
        <v>121</v>
      </c>
      <c r="C51" s="115">
        <v>10344.869999999999</v>
      </c>
      <c r="D51" s="115">
        <v>7879.1500000000005</v>
      </c>
      <c r="E51" s="113">
        <v>9855.4699999999993</v>
      </c>
      <c r="F51" s="113">
        <v>8566.74</v>
      </c>
    </row>
    <row r="52" spans="2:26" x14ac:dyDescent="0.3">
      <c r="B52" s="26"/>
      <c r="C52" s="106"/>
      <c r="D52" s="106"/>
      <c r="E52" s="102"/>
      <c r="F52" s="102"/>
    </row>
    <row r="53" spans="2:26" s="17" customFormat="1" x14ac:dyDescent="0.3">
      <c r="B53" s="26" t="s">
        <v>122</v>
      </c>
      <c r="C53" s="114">
        <v>2326.58</v>
      </c>
      <c r="D53" s="114">
        <v>3445.99</v>
      </c>
      <c r="E53" s="103">
        <v>2535.2800000000002</v>
      </c>
      <c r="F53" s="103">
        <v>3977.7</v>
      </c>
      <c r="G53" s="77"/>
      <c r="W53" s="78"/>
      <c r="X53" s="78"/>
      <c r="Y53" s="78"/>
      <c r="Z53" s="79"/>
    </row>
    <row r="54" spans="2:26" x14ac:dyDescent="0.3">
      <c r="B54" s="23" t="s">
        <v>123</v>
      </c>
      <c r="C54" s="104">
        <v>2744.81</v>
      </c>
      <c r="D54" s="104">
        <v>673.92</v>
      </c>
      <c r="E54" s="102">
        <v>3125.23</v>
      </c>
      <c r="F54" s="102">
        <v>985.19</v>
      </c>
    </row>
    <row r="55" spans="2:26" x14ac:dyDescent="0.3">
      <c r="B55" s="25" t="s">
        <v>124</v>
      </c>
      <c r="C55" s="116">
        <v>-418.23</v>
      </c>
      <c r="D55" s="116">
        <v>2772.0699999999997</v>
      </c>
      <c r="E55" s="113">
        <v>-589.95000000000005</v>
      </c>
      <c r="F55" s="113">
        <v>2992.5099999999998</v>
      </c>
    </row>
    <row r="56" spans="2:26" x14ac:dyDescent="0.3">
      <c r="B56" s="26"/>
      <c r="C56" s="106"/>
      <c r="D56" s="106"/>
      <c r="E56" s="102"/>
      <c r="F56" s="102"/>
    </row>
    <row r="57" spans="2:26" s="17" customFormat="1" x14ac:dyDescent="0.3">
      <c r="B57" s="26" t="s">
        <v>125</v>
      </c>
      <c r="C57" s="114">
        <v>5106.41</v>
      </c>
      <c r="D57" s="114">
        <v>1146.08</v>
      </c>
      <c r="E57" s="103">
        <v>5093.3100000000004</v>
      </c>
      <c r="F57" s="103">
        <v>1078.81</v>
      </c>
    </row>
    <row r="58" spans="2:26" x14ac:dyDescent="0.3">
      <c r="B58" s="23" t="s">
        <v>126</v>
      </c>
      <c r="C58" s="104">
        <v>3425.22</v>
      </c>
      <c r="D58" s="104">
        <v>2581.19</v>
      </c>
      <c r="E58" s="102">
        <v>3187.18</v>
      </c>
      <c r="F58" s="102">
        <v>2857.78</v>
      </c>
    </row>
    <row r="59" spans="2:26" x14ac:dyDescent="0.3">
      <c r="B59" s="25" t="s">
        <v>49</v>
      </c>
      <c r="C59" s="113">
        <v>8531.6299999999992</v>
      </c>
      <c r="D59" s="113">
        <v>3727.27</v>
      </c>
      <c r="E59" s="113">
        <v>8280.49</v>
      </c>
      <c r="F59" s="113">
        <v>3936.59</v>
      </c>
    </row>
    <row r="60" spans="2:26" x14ac:dyDescent="0.3">
      <c r="B60" s="26"/>
      <c r="C60" s="106"/>
      <c r="D60" s="106"/>
      <c r="E60" s="110"/>
      <c r="F60" s="110"/>
    </row>
    <row r="61" spans="2:26" s="17" customFormat="1" x14ac:dyDescent="0.3">
      <c r="B61" s="26" t="s">
        <v>60</v>
      </c>
      <c r="C61" s="114">
        <v>4688.18</v>
      </c>
      <c r="D61" s="114">
        <v>3918.1499999999996</v>
      </c>
      <c r="E61" s="103">
        <v>4503.3600000000006</v>
      </c>
      <c r="F61" s="103">
        <v>4071.32</v>
      </c>
      <c r="G61" s="80"/>
      <c r="W61" s="80"/>
      <c r="X61" s="80"/>
      <c r="Y61" s="80"/>
      <c r="Z61" s="80"/>
    </row>
    <row r="62" spans="2:26" x14ac:dyDescent="0.3">
      <c r="B62" s="23" t="s">
        <v>126</v>
      </c>
      <c r="C62" s="117">
        <f>C58</f>
        <v>3425.22</v>
      </c>
      <c r="D62" s="117">
        <f>D58</f>
        <v>2581.19</v>
      </c>
      <c r="E62" s="102">
        <v>3187.18</v>
      </c>
      <c r="F62" s="102">
        <v>2857.78</v>
      </c>
    </row>
    <row r="63" spans="2:26" x14ac:dyDescent="0.3">
      <c r="B63" s="25" t="s">
        <v>64</v>
      </c>
      <c r="C63" s="115">
        <v>8113.4</v>
      </c>
      <c r="D63" s="115">
        <v>6499.34</v>
      </c>
      <c r="E63" s="113">
        <v>7690.5400000000009</v>
      </c>
      <c r="F63" s="113">
        <v>6929.1</v>
      </c>
    </row>
    <row r="64" spans="2:26" ht="5.25" customHeight="1" x14ac:dyDescent="0.3"/>
    <row r="65" spans="2:6" x14ac:dyDescent="0.3">
      <c r="B65" s="37" t="s">
        <v>166</v>
      </c>
      <c r="C65" s="37"/>
      <c r="D65" s="37"/>
    </row>
    <row r="68" spans="2:6" x14ac:dyDescent="0.3">
      <c r="E68" s="70"/>
      <c r="F68" s="70"/>
    </row>
  </sheetData>
  <mergeCells count="5">
    <mergeCell ref="B4:B5"/>
    <mergeCell ref="B24:B25"/>
    <mergeCell ref="B38:B39"/>
    <mergeCell ref="C24:H24"/>
    <mergeCell ref="C4:H4"/>
  </mergeCells>
  <pageMargins left="0.7" right="0.7" top="0.75" bottom="0.75" header="0.3" footer="0.3"/>
  <pageSetup paperSize="9" scale="67" orientation="portrait" r:id="rId1"/>
  <colBreaks count="1" manualBreakCount="1">
    <brk id="8"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Glossary</vt:lpstr>
      <vt:lpstr>Key Metrics</vt:lpstr>
      <vt:lpstr>Operational Metrics</vt:lpstr>
      <vt:lpstr>Reconciliation to Normalised</vt:lpstr>
      <vt:lpstr>Cover!Print_Area</vt:lpstr>
      <vt:lpstr>'Reconciliation to Normalised'!Print_Area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Rajat Maheshwari</cp:lastModifiedBy>
  <cp:revision/>
  <cp:lastPrinted>2026-01-15T14:00:23Z</cp:lastPrinted>
  <dcterms:created xsi:type="dcterms:W3CDTF">2015-06-05T18:17:20Z</dcterms:created>
  <dcterms:modified xsi:type="dcterms:W3CDTF">2026-01-15T18:37:44Z</dcterms:modified>
  <cp:category/>
  <cp:contentStatus/>
</cp:coreProperties>
</file>